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PŘEHLED ODPADŮ V TUNÁCH 2017" sheetId="1" r:id="rId1"/>
    <sheet name="Přehled jednotlivě 2017" sheetId="2" r:id="rId2"/>
  </sheets>
  <definedNames/>
  <calcPr fullCalcOnLoad="1"/>
</workbook>
</file>

<file path=xl/sharedStrings.xml><?xml version="1.0" encoding="utf-8"?>
<sst xmlns="http://schemas.openxmlformats.org/spreadsheetml/2006/main" count="168" uniqueCount="130">
  <si>
    <t>PŘÍJMY</t>
  </si>
  <si>
    <t>VÝDAJE</t>
  </si>
  <si>
    <t>VÝSLEDEK</t>
  </si>
  <si>
    <t>TDO</t>
  </si>
  <si>
    <t xml:space="preserve">místní poplatek </t>
  </si>
  <si>
    <t>svoz</t>
  </si>
  <si>
    <t>od občanů</t>
  </si>
  <si>
    <t>uložení</t>
  </si>
  <si>
    <t>celkem</t>
  </si>
  <si>
    <t xml:space="preserve">SIPO, </t>
  </si>
  <si>
    <t>SEPARACE</t>
  </si>
  <si>
    <t>EKO - KOM</t>
  </si>
  <si>
    <t>OBALY VYSOČINA s.r.o.</t>
  </si>
  <si>
    <t>PE pytle</t>
  </si>
  <si>
    <t>AZ papír spol. s r. o.</t>
  </si>
  <si>
    <t>štítky na pytle</t>
  </si>
  <si>
    <t>občané</t>
  </si>
  <si>
    <t>bonusy za pytlový TO</t>
  </si>
  <si>
    <t>SBĚRNÝ DVŮR</t>
  </si>
  <si>
    <t>režijní platba za provoz</t>
  </si>
  <si>
    <t>kontejnery - manipulace</t>
  </si>
  <si>
    <t>SMETKY</t>
  </si>
  <si>
    <t>ODPADKOVÉ KOŠE</t>
  </si>
  <si>
    <t xml:space="preserve">svoz + uložení </t>
  </si>
  <si>
    <t>uložení suť od občanů</t>
  </si>
  <si>
    <t>.A.S.A. ES, Únanov</t>
  </si>
  <si>
    <t>uložení bioodpad</t>
  </si>
  <si>
    <t>uložení objemný odpad</t>
  </si>
  <si>
    <t>AGRODRUŽSTVO</t>
  </si>
  <si>
    <t>ZEPIKO</t>
  </si>
  <si>
    <t xml:space="preserve">celkem </t>
  </si>
  <si>
    <t>číslo</t>
  </si>
  <si>
    <t>název</t>
  </si>
  <si>
    <t>kategorie</t>
  </si>
  <si>
    <t>tuny 2008</t>
  </si>
  <si>
    <t>tuny 2009</t>
  </si>
  <si>
    <t>tuny 2010</t>
  </si>
  <si>
    <t>tuny 2011</t>
  </si>
  <si>
    <t>tuny 2012</t>
  </si>
  <si>
    <t>tuny 2013</t>
  </si>
  <si>
    <t>papírové a lepenkové obaly 200101</t>
  </si>
  <si>
    <t>plastové obaly 200139</t>
  </si>
  <si>
    <t>skleněné obaly 200102</t>
  </si>
  <si>
    <t>obaly obsah.zbytky nebezp. látek</t>
  </si>
  <si>
    <t>N</t>
  </si>
  <si>
    <t>pneumatiky</t>
  </si>
  <si>
    <t>brzdové kapaliny</t>
  </si>
  <si>
    <t>olejové filtry</t>
  </si>
  <si>
    <t>anorgan. chemikálie nebo směsi obsahující neb. l.</t>
  </si>
  <si>
    <t>oděvy</t>
  </si>
  <si>
    <t>kyseliny</t>
  </si>
  <si>
    <t>jedlý olej a tuk</t>
  </si>
  <si>
    <t>olej a tuk neuvedený pod č. 200125</t>
  </si>
  <si>
    <t>barvy, tisk. barvy lepidla a pryskyřice obs.</t>
  </si>
  <si>
    <t>jiná nepouž.léčiva neuvedena pod č. 200131</t>
  </si>
  <si>
    <t>baterie a akumulátory zař. pod č. 160601,2</t>
  </si>
  <si>
    <t>biologicky rozložitelný odpad</t>
  </si>
  <si>
    <t>směsný komunální odpad</t>
  </si>
  <si>
    <t>uliční smetky</t>
  </si>
  <si>
    <t>objemný odpad</t>
  </si>
  <si>
    <t>komunální odpady jinak blíže neurčené - suť, cihly</t>
  </si>
  <si>
    <t>020108</t>
  </si>
  <si>
    <t>agrochemické odp. obsah. nebezpečné látky</t>
  </si>
  <si>
    <t>asfaltová směs</t>
  </si>
  <si>
    <t>beton</t>
  </si>
  <si>
    <t>cihly</t>
  </si>
  <si>
    <t>směsi nebo oddělené fakce betonu,cihel,tašek…</t>
  </si>
  <si>
    <t>zemina a kamení neuvedené pod číslem 170503</t>
  </si>
  <si>
    <t>CELKEM</t>
  </si>
  <si>
    <t>poplatky</t>
  </si>
  <si>
    <t>svoz plasty</t>
  </si>
  <si>
    <t>svoz papír</t>
  </si>
  <si>
    <t>svoz sklo</t>
  </si>
  <si>
    <t>svoz bio</t>
  </si>
  <si>
    <t>pronájem kontejnerů bio</t>
  </si>
  <si>
    <t>CODEWARE</t>
  </si>
  <si>
    <t>uložení - občané-nebezp.</t>
  </si>
  <si>
    <t>uložení - občané-velkoobj.</t>
  </si>
  <si>
    <t>uložení - občané-ostatní</t>
  </si>
  <si>
    <t>přeprava velkoobjem.</t>
  </si>
  <si>
    <t>tuny 2014</t>
  </si>
  <si>
    <t>biologicky rozložitelný odpad - obec</t>
  </si>
  <si>
    <t>stavební materiál obs. azbest</t>
  </si>
  <si>
    <t>080317</t>
  </si>
  <si>
    <t>odpadní tiskařský toner obs. neb. látky</t>
  </si>
  <si>
    <t>080318</t>
  </si>
  <si>
    <t>odpadní tiskařský toner neobs. neb. látky</t>
  </si>
  <si>
    <t>160114</t>
  </si>
  <si>
    <t>nemrznoucí kapalina obs. neb. látky</t>
  </si>
  <si>
    <t>160601</t>
  </si>
  <si>
    <t>olověné akumulátory</t>
  </si>
  <si>
    <t>160602</t>
  </si>
  <si>
    <t>Nikl-kadmiové baterie a akumulátory</t>
  </si>
  <si>
    <t>Kovy - sběrny kovo</t>
  </si>
  <si>
    <t>Kovy</t>
  </si>
  <si>
    <t>Tuny 2015</t>
  </si>
  <si>
    <t>Tuny 2016</t>
  </si>
  <si>
    <t>odpad prevence infekce</t>
  </si>
  <si>
    <t>asfaltové směsy neobsahující dehet</t>
  </si>
  <si>
    <t>170904</t>
  </si>
  <si>
    <t>Směsné stavební a demoliční odpady neuv.</t>
  </si>
  <si>
    <t>200119</t>
  </si>
  <si>
    <t>pesticidy</t>
  </si>
  <si>
    <t>Kovošrot</t>
  </si>
  <si>
    <t>svoz kovových odpadů</t>
  </si>
  <si>
    <t>TUREČEK</t>
  </si>
  <si>
    <t>FCC, Zn-plast</t>
  </si>
  <si>
    <t>FCC, Zn-papír</t>
  </si>
  <si>
    <t>FCC, Znojmo</t>
  </si>
  <si>
    <t>VYHODNOCENÍ   ODPADU  ZA  ROK  2008 – 2017 V  TUNÁCH - OBEC DOBŠICE</t>
  </si>
  <si>
    <t>Tuny 2017</t>
  </si>
  <si>
    <t>ELEKTROWIN, motiv.odměna</t>
  </si>
  <si>
    <t xml:space="preserve">OSTATNÍ </t>
  </si>
  <si>
    <t>SLUŽBY</t>
  </si>
  <si>
    <t>DESACON</t>
  </si>
  <si>
    <t>monitorování - snížení imisí</t>
  </si>
  <si>
    <t>INISOFT</t>
  </si>
  <si>
    <t>VYHODNOCENÍ SBĚRU A LIKVIDACE ODPADŮ ZA ROK 2017 V Kč - OBEC DOBŠICE</t>
  </si>
  <si>
    <t>EKOLAMP</t>
  </si>
  <si>
    <t>FRITEX</t>
  </si>
  <si>
    <t>odkup kontejnerů na kov</t>
  </si>
  <si>
    <t>monitorování - separace</t>
  </si>
  <si>
    <t>OBEC KUCHAŘOVICE</t>
  </si>
  <si>
    <t>uložení kompost.</t>
  </si>
  <si>
    <t>modul - pc podpora</t>
  </si>
  <si>
    <t>USB čtečka</t>
  </si>
  <si>
    <t>čip na popelnice</t>
  </si>
  <si>
    <t>KOVEX</t>
  </si>
  <si>
    <t>kontejnery - BONETTI 5ks</t>
  </si>
  <si>
    <t>monitorování - zametač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</si>
</sst>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</numFmts>
  <fonts count="4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 horizontal="center"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1" xfId="0" applyBorder="1" applyAlignment="1">
      <alignment horizontal="center"/>
    </xf>
    <xf numFmtId="164" fontId="0" fillId="0" borderId="18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9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164" fontId="0" fillId="33" borderId="18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0" borderId="12" xfId="0" applyFont="1" applyBorder="1" applyAlignment="1">
      <alignment horizontal="center"/>
    </xf>
    <xf numFmtId="164" fontId="0" fillId="0" borderId="20" xfId="0" applyNumberFormat="1" applyBorder="1" applyAlignment="1">
      <alignment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/>
    </xf>
    <xf numFmtId="0" fontId="0" fillId="0" borderId="11" xfId="0" applyFont="1" applyBorder="1" applyAlignment="1">
      <alignment horizontal="left"/>
    </xf>
    <xf numFmtId="164" fontId="0" fillId="0" borderId="11" xfId="0" applyNumberForma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164" fontId="0" fillId="0" borderId="17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164" fontId="0" fillId="0" borderId="22" xfId="0" applyNumberFormat="1" applyBorder="1" applyAlignment="1">
      <alignment/>
    </xf>
    <xf numFmtId="164" fontId="0" fillId="33" borderId="22" xfId="0" applyNumberFormat="1" applyFont="1" applyFill="1" applyBorder="1" applyAlignment="1">
      <alignment/>
    </xf>
    <xf numFmtId="0" fontId="0" fillId="0" borderId="11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3" borderId="29" xfId="0" applyFill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164" fontId="0" fillId="0" borderId="32" xfId="0" applyNumberForma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164" fontId="0" fillId="0" borderId="36" xfId="0" applyNumberFormat="1" applyBorder="1" applyAlignment="1">
      <alignment/>
    </xf>
    <xf numFmtId="164" fontId="0" fillId="0" borderId="37" xfId="0" applyNumberFormat="1" applyBorder="1" applyAlignment="1">
      <alignment/>
    </xf>
    <xf numFmtId="164" fontId="0" fillId="33" borderId="37" xfId="0" applyNumberFormat="1" applyFont="1" applyFill="1" applyBorder="1" applyAlignment="1">
      <alignment/>
    </xf>
    <xf numFmtId="164" fontId="0" fillId="0" borderId="38" xfId="0" applyNumberFormat="1" applyBorder="1" applyAlignment="1">
      <alignment/>
    </xf>
    <xf numFmtId="164" fontId="2" fillId="0" borderId="35" xfId="0" applyNumberFormat="1" applyFont="1" applyBorder="1" applyAlignment="1">
      <alignment/>
    </xf>
    <xf numFmtId="164" fontId="0" fillId="0" borderId="39" xfId="0" applyNumberFormat="1" applyFont="1" applyBorder="1" applyAlignment="1">
      <alignment/>
    </xf>
    <xf numFmtId="164" fontId="0" fillId="34" borderId="39" xfId="0" applyNumberFormat="1" applyFont="1" applyFill="1" applyBorder="1" applyAlignment="1">
      <alignment/>
    </xf>
    <xf numFmtId="164" fontId="0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64" fontId="0" fillId="0" borderId="43" xfId="0" applyNumberFormat="1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1" xfId="0" applyFont="1" applyBorder="1" applyAlignment="1">
      <alignment/>
    </xf>
    <xf numFmtId="164" fontId="0" fillId="0" borderId="44" xfId="0" applyNumberFormat="1" applyBorder="1" applyAlignment="1">
      <alignment/>
    </xf>
    <xf numFmtId="164" fontId="0" fillId="0" borderId="45" xfId="0" applyNumberFormat="1" applyBorder="1" applyAlignment="1">
      <alignment/>
    </xf>
    <xf numFmtId="164" fontId="0" fillId="35" borderId="45" xfId="0" applyNumberFormat="1" applyFill="1" applyBorder="1" applyAlignment="1">
      <alignment/>
    </xf>
    <xf numFmtId="164" fontId="0" fillId="0" borderId="46" xfId="0" applyNumberForma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0" fillId="0" borderId="50" xfId="0" applyBorder="1" applyAlignment="1">
      <alignment/>
    </xf>
    <xf numFmtId="4" fontId="0" fillId="0" borderId="51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29" xfId="0" applyBorder="1" applyAlignment="1">
      <alignment/>
    </xf>
    <xf numFmtId="4" fontId="0" fillId="0" borderId="52" xfId="0" applyNumberFormat="1" applyFill="1" applyBorder="1" applyAlignment="1">
      <alignment/>
    </xf>
    <xf numFmtId="4" fontId="3" fillId="0" borderId="52" xfId="0" applyNumberFormat="1" applyFont="1" applyFill="1" applyBorder="1" applyAlignment="1">
      <alignment/>
    </xf>
    <xf numFmtId="0" fontId="0" fillId="0" borderId="30" xfId="0" applyBorder="1" applyAlignment="1">
      <alignment/>
    </xf>
    <xf numFmtId="4" fontId="0" fillId="0" borderId="53" xfId="0" applyNumberFormat="1" applyFill="1" applyBorder="1" applyAlignment="1">
      <alignment/>
    </xf>
    <xf numFmtId="0" fontId="0" fillId="0" borderId="30" xfId="0" applyFont="1" applyBorder="1" applyAlignment="1">
      <alignment/>
    </xf>
    <xf numFmtId="4" fontId="3" fillId="0" borderId="53" xfId="0" applyNumberFormat="1" applyFont="1" applyFill="1" applyBorder="1" applyAlignment="1">
      <alignment/>
    </xf>
    <xf numFmtId="0" fontId="2" fillId="0" borderId="54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Font="1" applyBorder="1" applyAlignment="1">
      <alignment/>
    </xf>
    <xf numFmtId="4" fontId="3" fillId="0" borderId="56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29" xfId="0" applyFont="1" applyBorder="1" applyAlignment="1">
      <alignment/>
    </xf>
    <xf numFmtId="0" fontId="0" fillId="0" borderId="57" xfId="0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Fon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4" fillId="0" borderId="29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4" fontId="3" fillId="0" borderId="61" xfId="0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4" fontId="0" fillId="0" borderId="62" xfId="0" applyNumberFormat="1" applyFill="1" applyBorder="1" applyAlignment="1">
      <alignment/>
    </xf>
    <xf numFmtId="0" fontId="2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Border="1" applyAlignment="1">
      <alignment/>
    </xf>
    <xf numFmtId="4" fontId="0" fillId="0" borderId="66" xfId="0" applyNumberFormat="1" applyFill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4" fontId="3" fillId="0" borderId="69" xfId="0" applyNumberFormat="1" applyFont="1" applyFill="1" applyBorder="1" applyAlignment="1">
      <alignment/>
    </xf>
    <xf numFmtId="0" fontId="2" fillId="0" borderId="65" xfId="0" applyFont="1" applyBorder="1" applyAlignment="1">
      <alignment/>
    </xf>
    <xf numFmtId="0" fontId="2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7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71" xfId="0" applyBorder="1" applyAlignment="1">
      <alignment/>
    </xf>
    <xf numFmtId="4" fontId="3" fillId="0" borderId="72" xfId="0" applyNumberFormat="1" applyFont="1" applyFill="1" applyBorder="1" applyAlignment="1">
      <alignment/>
    </xf>
    <xf numFmtId="4" fontId="6" fillId="0" borderId="61" xfId="0" applyNumberFormat="1" applyFont="1" applyFill="1" applyBorder="1" applyAlignment="1">
      <alignment/>
    </xf>
    <xf numFmtId="0" fontId="0" fillId="0" borderId="59" xfId="0" applyFont="1" applyBorder="1" applyAlignment="1">
      <alignment/>
    </xf>
    <xf numFmtId="4" fontId="6" fillId="0" borderId="60" xfId="0" applyNumberFormat="1" applyFont="1" applyFill="1" applyBorder="1" applyAlignment="1">
      <alignment/>
    </xf>
    <xf numFmtId="4" fontId="43" fillId="0" borderId="51" xfId="0" applyNumberFormat="1" applyFont="1" applyFill="1" applyBorder="1" applyAlignment="1">
      <alignment/>
    </xf>
    <xf numFmtId="4" fontId="44" fillId="0" borderId="52" xfId="0" applyNumberFormat="1" applyFont="1" applyFill="1" applyBorder="1" applyAlignment="1">
      <alignment/>
    </xf>
    <xf numFmtId="4" fontId="44" fillId="0" borderId="53" xfId="0" applyNumberFormat="1" applyFont="1" applyFill="1" applyBorder="1" applyAlignment="1">
      <alignment/>
    </xf>
    <xf numFmtId="4" fontId="43" fillId="0" borderId="73" xfId="0" applyNumberFormat="1" applyFont="1" applyFill="1" applyBorder="1" applyAlignment="1">
      <alignment/>
    </xf>
    <xf numFmtId="4" fontId="43" fillId="0" borderId="52" xfId="0" applyNumberFormat="1" applyFont="1" applyFill="1" applyBorder="1" applyAlignment="1">
      <alignment/>
    </xf>
    <xf numFmtId="4" fontId="44" fillId="0" borderId="74" xfId="0" applyNumberFormat="1" applyFont="1" applyFill="1" applyBorder="1" applyAlignment="1">
      <alignment/>
    </xf>
    <xf numFmtId="4" fontId="43" fillId="0" borderId="62" xfId="0" applyNumberFormat="1" applyFont="1" applyFill="1" applyBorder="1" applyAlignment="1">
      <alignment/>
    </xf>
    <xf numFmtId="4" fontId="43" fillId="0" borderId="66" xfId="0" applyNumberFormat="1" applyFont="1" applyFill="1" applyBorder="1" applyAlignment="1">
      <alignment/>
    </xf>
    <xf numFmtId="4" fontId="44" fillId="0" borderId="69" xfId="0" applyNumberFormat="1" applyFont="1" applyFill="1" applyBorder="1" applyAlignment="1">
      <alignment/>
    </xf>
    <xf numFmtId="4" fontId="43" fillId="0" borderId="56" xfId="0" applyNumberFormat="1" applyFont="1" applyFill="1" applyBorder="1" applyAlignment="1">
      <alignment/>
    </xf>
    <xf numFmtId="4" fontId="43" fillId="0" borderId="61" xfId="0" applyNumberFormat="1" applyFont="1" applyFill="1" applyBorder="1" applyAlignment="1">
      <alignment/>
    </xf>
    <xf numFmtId="4" fontId="44" fillId="0" borderId="72" xfId="0" applyNumberFormat="1" applyFont="1" applyFill="1" applyBorder="1" applyAlignment="1">
      <alignment/>
    </xf>
    <xf numFmtId="4" fontId="43" fillId="0" borderId="10" xfId="0" applyNumberFormat="1" applyFont="1" applyFill="1" applyBorder="1" applyAlignment="1">
      <alignment/>
    </xf>
    <xf numFmtId="4" fontId="43" fillId="0" borderId="11" xfId="0" applyNumberFormat="1" applyFont="1" applyFill="1" applyBorder="1" applyAlignment="1">
      <alignment/>
    </xf>
    <xf numFmtId="4" fontId="44" fillId="0" borderId="11" xfId="0" applyNumberFormat="1" applyFont="1" applyFill="1" applyBorder="1" applyAlignment="1">
      <alignment/>
    </xf>
    <xf numFmtId="4" fontId="43" fillId="0" borderId="12" xfId="0" applyNumberFormat="1" applyFont="1" applyFill="1" applyBorder="1" applyAlignment="1">
      <alignment/>
    </xf>
    <xf numFmtId="4" fontId="43" fillId="0" borderId="55" xfId="0" applyNumberFormat="1" applyFont="1" applyFill="1" applyBorder="1" applyAlignment="1">
      <alignment/>
    </xf>
    <xf numFmtId="4" fontId="44" fillId="0" borderId="60" xfId="0" applyNumberFormat="1" applyFont="1" applyFill="1" applyBorder="1" applyAlignment="1">
      <alignment/>
    </xf>
    <xf numFmtId="4" fontId="43" fillId="0" borderId="15" xfId="0" applyNumberFormat="1" applyFont="1" applyFill="1" applyBorder="1" applyAlignment="1">
      <alignment/>
    </xf>
    <xf numFmtId="4" fontId="44" fillId="0" borderId="12" xfId="0" applyNumberFormat="1" applyFont="1" applyFill="1" applyBorder="1" applyAlignment="1">
      <alignment/>
    </xf>
    <xf numFmtId="4" fontId="43" fillId="0" borderId="64" xfId="0" applyNumberFormat="1" applyFont="1" applyFill="1" applyBorder="1" applyAlignment="1">
      <alignment/>
    </xf>
    <xf numFmtId="4" fontId="44" fillId="0" borderId="68" xfId="0" applyNumberFormat="1" applyFont="1" applyFill="1" applyBorder="1" applyAlignment="1">
      <alignment/>
    </xf>
    <xf numFmtId="4" fontId="43" fillId="0" borderId="19" xfId="0" applyNumberFormat="1" applyFont="1" applyFill="1" applyBorder="1" applyAlignment="1">
      <alignment/>
    </xf>
    <xf numFmtId="4" fontId="44" fillId="0" borderId="16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6">
      <selection activeCell="M45" sqref="M45:M47"/>
    </sheetView>
  </sheetViews>
  <sheetFormatPr defaultColWidth="9.140625" defaultRowHeight="12.75"/>
  <cols>
    <col min="1" max="1" width="10.140625" style="0" customWidth="1"/>
    <col min="2" max="2" width="42.28125" style="0" customWidth="1"/>
    <col min="3" max="3" width="8.140625" style="0" customWidth="1"/>
    <col min="4" max="4" width="9.421875" style="0" customWidth="1"/>
    <col min="5" max="5" width="10.421875" style="0" customWidth="1"/>
    <col min="12" max="12" width="9.7109375" style="0" customWidth="1"/>
  </cols>
  <sheetData>
    <row r="1" ht="12.75">
      <c r="A1" s="14" t="s">
        <v>109</v>
      </c>
    </row>
    <row r="2" ht="13.5" thickBot="1"/>
    <row r="3" spans="1:13" ht="13.5" thickBot="1">
      <c r="A3" s="43" t="s">
        <v>31</v>
      </c>
      <c r="B3" s="44" t="s">
        <v>32</v>
      </c>
      <c r="C3" s="44" t="s">
        <v>33</v>
      </c>
      <c r="D3" s="45" t="s">
        <v>34</v>
      </c>
      <c r="E3" s="46" t="s">
        <v>35</v>
      </c>
      <c r="F3" s="45" t="s">
        <v>36</v>
      </c>
      <c r="G3" s="44" t="s">
        <v>37</v>
      </c>
      <c r="H3" s="45" t="s">
        <v>38</v>
      </c>
      <c r="I3" s="45" t="s">
        <v>39</v>
      </c>
      <c r="J3" s="47" t="s">
        <v>80</v>
      </c>
      <c r="K3" s="59" t="s">
        <v>95</v>
      </c>
      <c r="L3" s="72" t="s">
        <v>96</v>
      </c>
      <c r="M3" s="71" t="s">
        <v>110</v>
      </c>
    </row>
    <row r="4" spans="1:13" ht="12.75">
      <c r="A4" s="48">
        <v>150101</v>
      </c>
      <c r="B4" s="10" t="s">
        <v>40</v>
      </c>
      <c r="C4" s="15">
        <v>0</v>
      </c>
      <c r="D4" s="16">
        <v>46.8336</v>
      </c>
      <c r="E4" s="16">
        <v>32.4534</v>
      </c>
      <c r="F4" s="16">
        <v>30.5852</v>
      </c>
      <c r="G4" s="17">
        <v>26.8271</v>
      </c>
      <c r="H4" s="16">
        <v>28.9831</v>
      </c>
      <c r="I4" s="34">
        <v>46.3114</v>
      </c>
      <c r="J4" s="42">
        <v>50.3403</v>
      </c>
      <c r="K4" s="60">
        <v>55.3874</v>
      </c>
      <c r="L4" s="70">
        <v>61.5903</v>
      </c>
      <c r="M4" s="73">
        <v>66.74</v>
      </c>
    </row>
    <row r="5" spans="1:13" ht="12.75">
      <c r="A5" s="49">
        <v>150102</v>
      </c>
      <c r="B5" s="3" t="s">
        <v>41</v>
      </c>
      <c r="C5" s="18">
        <v>0</v>
      </c>
      <c r="D5" s="19">
        <v>16.1411</v>
      </c>
      <c r="E5" s="19">
        <v>21.5805</v>
      </c>
      <c r="F5" s="19">
        <v>22.8629</v>
      </c>
      <c r="G5" s="20">
        <v>16.3441</v>
      </c>
      <c r="H5" s="19">
        <v>16.5519</v>
      </c>
      <c r="I5" s="35">
        <v>24.5375</v>
      </c>
      <c r="J5" s="39">
        <v>31.8267</v>
      </c>
      <c r="K5" s="61">
        <v>29.846</v>
      </c>
      <c r="L5" s="65">
        <v>32.7195</v>
      </c>
      <c r="M5" s="74">
        <v>33.6115</v>
      </c>
    </row>
    <row r="6" spans="1:13" ht="12.75">
      <c r="A6" s="49">
        <v>150107</v>
      </c>
      <c r="B6" s="3" t="s">
        <v>42</v>
      </c>
      <c r="C6" s="18">
        <v>0</v>
      </c>
      <c r="D6" s="19">
        <v>28.7279</v>
      </c>
      <c r="E6" s="19">
        <v>17.2079</v>
      </c>
      <c r="F6" s="19">
        <v>16.6144</v>
      </c>
      <c r="G6" s="20">
        <v>19.4599</v>
      </c>
      <c r="H6" s="19">
        <v>14.9376</v>
      </c>
      <c r="I6" s="35">
        <v>13.8625</v>
      </c>
      <c r="J6" s="39">
        <v>6.1544</v>
      </c>
      <c r="K6" s="61">
        <v>9.4566</v>
      </c>
      <c r="L6" s="65">
        <v>12.867</v>
      </c>
      <c r="M6" s="74">
        <v>20.54</v>
      </c>
    </row>
    <row r="7" spans="1:13" ht="12.75">
      <c r="A7" s="49">
        <v>150110</v>
      </c>
      <c r="B7" s="3" t="s">
        <v>43</v>
      </c>
      <c r="C7" s="18" t="s">
        <v>44</v>
      </c>
      <c r="D7" s="19">
        <v>0.195</v>
      </c>
      <c r="E7" s="19">
        <v>0.08</v>
      </c>
      <c r="F7" s="19">
        <v>0.21</v>
      </c>
      <c r="G7" s="20">
        <v>0.315</v>
      </c>
      <c r="H7" s="19">
        <v>0.193</v>
      </c>
      <c r="I7" s="35">
        <v>0.316</v>
      </c>
      <c r="J7" s="39">
        <v>0.196</v>
      </c>
      <c r="K7" s="61">
        <v>0.14</v>
      </c>
      <c r="L7" s="65">
        <v>0.586</v>
      </c>
      <c r="M7" s="74">
        <v>0.237</v>
      </c>
    </row>
    <row r="8" spans="1:13" ht="12.75">
      <c r="A8" s="49">
        <v>160103</v>
      </c>
      <c r="B8" s="3" t="s">
        <v>45</v>
      </c>
      <c r="C8" s="18">
        <v>0</v>
      </c>
      <c r="D8" s="19">
        <v>3.81</v>
      </c>
      <c r="E8" s="19">
        <v>3.99</v>
      </c>
      <c r="F8" s="19">
        <v>4.65</v>
      </c>
      <c r="G8" s="20">
        <v>3.63</v>
      </c>
      <c r="H8" s="19">
        <v>2.718</v>
      </c>
      <c r="I8" s="35">
        <v>4.131</v>
      </c>
      <c r="J8" s="39">
        <v>3.672</v>
      </c>
      <c r="K8" s="61">
        <v>5.148</v>
      </c>
      <c r="L8" s="65">
        <v>4.374</v>
      </c>
      <c r="M8" s="74">
        <v>3.843</v>
      </c>
    </row>
    <row r="9" spans="1:13" ht="12.75">
      <c r="A9" s="49">
        <v>160113</v>
      </c>
      <c r="B9" s="3" t="s">
        <v>46</v>
      </c>
      <c r="C9" s="18">
        <v>0</v>
      </c>
      <c r="D9" s="19">
        <v>0</v>
      </c>
      <c r="E9" s="19">
        <v>0</v>
      </c>
      <c r="F9" s="19">
        <v>0</v>
      </c>
      <c r="G9" s="20">
        <v>0.001</v>
      </c>
      <c r="H9" s="19">
        <v>0</v>
      </c>
      <c r="I9" s="35">
        <v>0</v>
      </c>
      <c r="J9" s="39">
        <v>0.001</v>
      </c>
      <c r="K9" s="61">
        <v>0</v>
      </c>
      <c r="L9" s="65">
        <v>0</v>
      </c>
      <c r="M9" s="74">
        <v>0</v>
      </c>
    </row>
    <row r="10" spans="1:13" ht="12.75">
      <c r="A10" s="49">
        <v>160107</v>
      </c>
      <c r="B10" s="3" t="s">
        <v>47</v>
      </c>
      <c r="C10" s="18" t="s">
        <v>44</v>
      </c>
      <c r="D10" s="19">
        <v>0</v>
      </c>
      <c r="E10" s="19">
        <v>0</v>
      </c>
      <c r="F10" s="19">
        <v>0</v>
      </c>
      <c r="G10" s="20">
        <v>0</v>
      </c>
      <c r="H10" s="19">
        <v>0</v>
      </c>
      <c r="I10" s="35">
        <v>0.001</v>
      </c>
      <c r="J10" s="39">
        <v>0.001</v>
      </c>
      <c r="K10" s="61">
        <v>0</v>
      </c>
      <c r="L10" s="65">
        <v>0</v>
      </c>
      <c r="M10" s="74">
        <v>0</v>
      </c>
    </row>
    <row r="11" spans="1:13" ht="12.75">
      <c r="A11" s="49">
        <v>160507</v>
      </c>
      <c r="B11" s="3" t="s">
        <v>48</v>
      </c>
      <c r="C11" s="18" t="s">
        <v>44</v>
      </c>
      <c r="D11" s="19">
        <v>0</v>
      </c>
      <c r="E11" s="19">
        <v>0</v>
      </c>
      <c r="F11" s="19">
        <v>0</v>
      </c>
      <c r="G11" s="20">
        <v>0.005</v>
      </c>
      <c r="H11" s="19">
        <v>0</v>
      </c>
      <c r="I11" s="35">
        <v>0</v>
      </c>
      <c r="J11" s="39">
        <v>0</v>
      </c>
      <c r="K11" s="61">
        <v>0</v>
      </c>
      <c r="L11" s="65">
        <v>0</v>
      </c>
      <c r="M11" s="74">
        <v>0.025</v>
      </c>
    </row>
    <row r="12" spans="1:13" ht="12.75">
      <c r="A12" s="49">
        <v>180103</v>
      </c>
      <c r="B12" s="3" t="s">
        <v>97</v>
      </c>
      <c r="C12" s="18" t="s">
        <v>44</v>
      </c>
      <c r="D12" s="19">
        <v>0</v>
      </c>
      <c r="E12" s="19">
        <v>0</v>
      </c>
      <c r="F12" s="19">
        <v>0</v>
      </c>
      <c r="G12" s="20">
        <v>0</v>
      </c>
      <c r="H12" s="19">
        <v>0</v>
      </c>
      <c r="I12" s="35">
        <v>0</v>
      </c>
      <c r="J12" s="39">
        <v>0.001</v>
      </c>
      <c r="K12" s="61">
        <v>0.001</v>
      </c>
      <c r="L12" s="65">
        <v>0.002</v>
      </c>
      <c r="M12" s="74">
        <v>0</v>
      </c>
    </row>
    <row r="13" spans="1:13" ht="12.75">
      <c r="A13" s="49">
        <v>200110</v>
      </c>
      <c r="B13" s="3" t="s">
        <v>49</v>
      </c>
      <c r="C13" s="18">
        <v>0</v>
      </c>
      <c r="D13" s="19">
        <v>0</v>
      </c>
      <c r="E13" s="19">
        <v>0</v>
      </c>
      <c r="F13" s="19">
        <v>0</v>
      </c>
      <c r="G13" s="20">
        <v>0</v>
      </c>
      <c r="H13" s="19">
        <v>0</v>
      </c>
      <c r="I13" s="35">
        <v>0.2</v>
      </c>
      <c r="J13" s="39">
        <v>3.966</v>
      </c>
      <c r="K13" s="61">
        <v>3.94</v>
      </c>
      <c r="L13" s="65">
        <v>3.408</v>
      </c>
      <c r="M13" s="74">
        <v>8.1542</v>
      </c>
    </row>
    <row r="14" spans="1:13" ht="12.75">
      <c r="A14" s="49">
        <v>200114</v>
      </c>
      <c r="B14" s="3" t="s">
        <v>50</v>
      </c>
      <c r="C14" s="18" t="s">
        <v>44</v>
      </c>
      <c r="D14" s="19">
        <v>0</v>
      </c>
      <c r="E14" s="19">
        <v>0</v>
      </c>
      <c r="F14" s="19">
        <v>0.001</v>
      </c>
      <c r="G14" s="20">
        <v>0.001</v>
      </c>
      <c r="H14" s="19">
        <v>0</v>
      </c>
      <c r="I14" s="35">
        <v>0</v>
      </c>
      <c r="J14" s="39">
        <v>0</v>
      </c>
      <c r="K14" s="61">
        <v>0</v>
      </c>
      <c r="L14" s="65">
        <v>0</v>
      </c>
      <c r="M14" s="74">
        <v>0</v>
      </c>
    </row>
    <row r="15" spans="1:13" ht="12.75">
      <c r="A15" s="49">
        <v>200125</v>
      </c>
      <c r="B15" s="3" t="s">
        <v>51</v>
      </c>
      <c r="C15" s="18">
        <v>0</v>
      </c>
      <c r="D15" s="19">
        <v>0.0368</v>
      </c>
      <c r="E15" s="19">
        <v>0.0276</v>
      </c>
      <c r="F15" s="19">
        <v>0.0368</v>
      </c>
      <c r="G15" s="20">
        <v>0</v>
      </c>
      <c r="H15" s="19">
        <v>0</v>
      </c>
      <c r="I15" s="35">
        <v>0</v>
      </c>
      <c r="J15" s="39">
        <v>0</v>
      </c>
      <c r="K15" s="61">
        <v>0.044000000000000004</v>
      </c>
      <c r="L15" s="65">
        <v>0</v>
      </c>
      <c r="M15" s="74">
        <v>0.107</v>
      </c>
    </row>
    <row r="16" spans="1:13" ht="12.75">
      <c r="A16" s="49">
        <v>200126</v>
      </c>
      <c r="B16" s="3" t="s">
        <v>52</v>
      </c>
      <c r="C16" s="18" t="s">
        <v>44</v>
      </c>
      <c r="D16" s="19">
        <v>0.33</v>
      </c>
      <c r="E16" s="19">
        <v>0.165</v>
      </c>
      <c r="F16" s="19">
        <v>0.085</v>
      </c>
      <c r="G16" s="20">
        <v>0.068</v>
      </c>
      <c r="H16" s="19">
        <v>0.04</v>
      </c>
      <c r="I16" s="35">
        <v>0.088</v>
      </c>
      <c r="J16" s="39">
        <v>0.054</v>
      </c>
      <c r="K16" s="61">
        <v>0.129</v>
      </c>
      <c r="L16" s="65">
        <v>0.063</v>
      </c>
      <c r="M16" s="74">
        <v>0.156</v>
      </c>
    </row>
    <row r="17" spans="1:13" ht="12.75">
      <c r="A17" s="49">
        <v>200127</v>
      </c>
      <c r="B17" s="3" t="s">
        <v>53</v>
      </c>
      <c r="C17" s="18" t="s">
        <v>44</v>
      </c>
      <c r="D17" s="19">
        <v>0.51</v>
      </c>
      <c r="E17" s="19">
        <v>0.455</v>
      </c>
      <c r="F17" s="19">
        <v>0.79</v>
      </c>
      <c r="G17" s="20">
        <v>0.555</v>
      </c>
      <c r="H17" s="19">
        <v>0.655</v>
      </c>
      <c r="I17" s="35">
        <v>1.385</v>
      </c>
      <c r="J17" s="39">
        <v>0.575</v>
      </c>
      <c r="K17" s="61">
        <v>0.78</v>
      </c>
      <c r="L17" s="65">
        <v>1.675</v>
      </c>
      <c r="M17" s="74">
        <v>0.941</v>
      </c>
    </row>
    <row r="18" spans="1:13" ht="12.75">
      <c r="A18" s="49">
        <v>200132</v>
      </c>
      <c r="B18" s="3" t="s">
        <v>54</v>
      </c>
      <c r="C18" s="18">
        <v>0</v>
      </c>
      <c r="D18" s="19">
        <v>0.003</v>
      </c>
      <c r="E18" s="19">
        <v>0.001</v>
      </c>
      <c r="F18" s="19">
        <v>0.002</v>
      </c>
      <c r="G18" s="20">
        <v>0.002</v>
      </c>
      <c r="H18" s="19">
        <v>0</v>
      </c>
      <c r="I18" s="35">
        <v>0</v>
      </c>
      <c r="J18" s="39">
        <v>0.004</v>
      </c>
      <c r="K18" s="61">
        <v>0</v>
      </c>
      <c r="L18" s="65">
        <v>0.001</v>
      </c>
      <c r="M18" s="74">
        <v>0.001</v>
      </c>
    </row>
    <row r="19" spans="1:13" ht="12.75">
      <c r="A19" s="49">
        <v>200133</v>
      </c>
      <c r="B19" s="3" t="s">
        <v>55</v>
      </c>
      <c r="C19" s="18" t="s">
        <v>44</v>
      </c>
      <c r="D19" s="19">
        <v>0.18</v>
      </c>
      <c r="E19" s="19">
        <v>0.75</v>
      </c>
      <c r="F19" s="19">
        <v>0.915</v>
      </c>
      <c r="G19" s="21">
        <v>0.09</v>
      </c>
      <c r="H19" s="19">
        <v>0.135</v>
      </c>
      <c r="I19" s="35">
        <v>0</v>
      </c>
      <c r="J19" s="39">
        <v>0</v>
      </c>
      <c r="K19" s="61">
        <v>0</v>
      </c>
      <c r="L19" s="65">
        <v>0</v>
      </c>
      <c r="M19" s="74">
        <v>0</v>
      </c>
    </row>
    <row r="20" spans="1:13" ht="12.75">
      <c r="A20" s="49">
        <v>200140</v>
      </c>
      <c r="B20" s="3" t="s">
        <v>94</v>
      </c>
      <c r="C20" s="18">
        <v>0</v>
      </c>
      <c r="D20" s="19">
        <v>0</v>
      </c>
      <c r="E20" s="19">
        <v>0</v>
      </c>
      <c r="F20" s="19">
        <v>0</v>
      </c>
      <c r="G20" s="21">
        <v>0</v>
      </c>
      <c r="H20" s="19">
        <v>0</v>
      </c>
      <c r="I20" s="35">
        <v>0</v>
      </c>
      <c r="J20" s="39">
        <v>0.03</v>
      </c>
      <c r="K20" s="61">
        <v>0.3598</v>
      </c>
      <c r="L20" s="65">
        <v>0.7275</v>
      </c>
      <c r="M20" s="74">
        <v>0.7322</v>
      </c>
    </row>
    <row r="21" spans="1:13" ht="12.75">
      <c r="A21" s="49">
        <v>200201</v>
      </c>
      <c r="B21" s="3" t="s">
        <v>56</v>
      </c>
      <c r="C21" s="18">
        <v>0</v>
      </c>
      <c r="D21" s="19">
        <v>0</v>
      </c>
      <c r="E21" s="19">
        <v>0</v>
      </c>
      <c r="F21" s="19">
        <v>0</v>
      </c>
      <c r="G21" s="21">
        <v>0</v>
      </c>
      <c r="H21" s="19">
        <v>0</v>
      </c>
      <c r="I21" s="19">
        <v>0.86</v>
      </c>
      <c r="J21" s="39">
        <v>16.33</v>
      </c>
      <c r="K21" s="61">
        <v>20.48</v>
      </c>
      <c r="L21" s="65">
        <v>0</v>
      </c>
      <c r="M21" s="74">
        <v>14.16</v>
      </c>
    </row>
    <row r="22" spans="1:13" ht="12.75">
      <c r="A22" s="49">
        <v>200201</v>
      </c>
      <c r="B22" s="3" t="s">
        <v>81</v>
      </c>
      <c r="C22" s="18">
        <v>0</v>
      </c>
      <c r="D22" s="19">
        <v>0</v>
      </c>
      <c r="E22" s="19">
        <v>0</v>
      </c>
      <c r="F22" s="19">
        <v>0</v>
      </c>
      <c r="G22" s="21">
        <v>0</v>
      </c>
      <c r="H22" s="19">
        <v>0</v>
      </c>
      <c r="I22" s="19">
        <v>0</v>
      </c>
      <c r="J22" s="39">
        <v>179.4</v>
      </c>
      <c r="K22" s="61">
        <v>179.4</v>
      </c>
      <c r="L22" s="65">
        <v>18.96</v>
      </c>
      <c r="M22" s="74">
        <v>194.04</v>
      </c>
    </row>
    <row r="23" spans="1:13" ht="12.75">
      <c r="A23" s="50">
        <v>200301</v>
      </c>
      <c r="B23" s="22" t="s">
        <v>57</v>
      </c>
      <c r="C23" s="23">
        <v>0</v>
      </c>
      <c r="D23" s="24">
        <v>401.7268</v>
      </c>
      <c r="E23" s="24">
        <v>388.4354</v>
      </c>
      <c r="F23" s="24">
        <v>350.4288</v>
      </c>
      <c r="G23" s="25">
        <v>354.8887</v>
      </c>
      <c r="H23" s="24">
        <v>341.6158</v>
      </c>
      <c r="I23" s="24">
        <v>358.4267</v>
      </c>
      <c r="J23" s="40">
        <v>373.8554</v>
      </c>
      <c r="K23" s="62">
        <v>351.3741</v>
      </c>
      <c r="L23" s="66">
        <v>326.0461</v>
      </c>
      <c r="M23" s="75">
        <v>320.8352</v>
      </c>
    </row>
    <row r="24" spans="1:13" ht="12.75">
      <c r="A24" s="49">
        <v>200303</v>
      </c>
      <c r="B24" s="3" t="s">
        <v>58</v>
      </c>
      <c r="C24" s="18">
        <v>0</v>
      </c>
      <c r="D24" s="19">
        <v>6</v>
      </c>
      <c r="E24" s="19">
        <v>9</v>
      </c>
      <c r="F24" s="19">
        <v>0.61</v>
      </c>
      <c r="G24" s="20">
        <v>0.62</v>
      </c>
      <c r="H24" s="19">
        <v>0</v>
      </c>
      <c r="I24" s="19">
        <v>1.42</v>
      </c>
      <c r="J24" s="39">
        <v>0.9</v>
      </c>
      <c r="K24" s="61">
        <v>16.9</v>
      </c>
      <c r="L24" s="65">
        <v>2.98</v>
      </c>
      <c r="M24" s="74">
        <v>11.86</v>
      </c>
    </row>
    <row r="25" spans="1:13" ht="12.75">
      <c r="A25" s="49">
        <v>200307</v>
      </c>
      <c r="B25" s="3" t="s">
        <v>59</v>
      </c>
      <c r="C25" s="18">
        <v>0</v>
      </c>
      <c r="D25" s="19">
        <v>81.39</v>
      </c>
      <c r="E25" s="19">
        <v>72.31</v>
      </c>
      <c r="F25" s="19">
        <v>67.33</v>
      </c>
      <c r="G25" s="20">
        <v>84.88</v>
      </c>
      <c r="H25" s="19">
        <v>70.41</v>
      </c>
      <c r="I25" s="19">
        <v>57.18</v>
      </c>
      <c r="J25" s="39">
        <v>63.89</v>
      </c>
      <c r="K25" s="61">
        <v>77.15</v>
      </c>
      <c r="L25" s="65">
        <v>108.73</v>
      </c>
      <c r="M25" s="74">
        <v>92.59</v>
      </c>
    </row>
    <row r="26" spans="1:13" ht="12.75">
      <c r="A26" s="49">
        <v>200399</v>
      </c>
      <c r="B26" s="3" t="s">
        <v>60</v>
      </c>
      <c r="C26" s="18">
        <v>0</v>
      </c>
      <c r="D26" s="19">
        <v>25</v>
      </c>
      <c r="E26" s="19">
        <v>18</v>
      </c>
      <c r="F26" s="19">
        <v>0</v>
      </c>
      <c r="G26" s="20">
        <v>0</v>
      </c>
      <c r="H26" s="19">
        <v>0</v>
      </c>
      <c r="I26" s="19">
        <v>0</v>
      </c>
      <c r="J26" s="39">
        <v>0</v>
      </c>
      <c r="K26" s="61">
        <v>0</v>
      </c>
      <c r="L26" s="65">
        <v>0</v>
      </c>
      <c r="M26" s="74">
        <v>0</v>
      </c>
    </row>
    <row r="27" spans="1:13" ht="12.75">
      <c r="A27" s="51" t="s">
        <v>61</v>
      </c>
      <c r="B27" s="36" t="s">
        <v>62</v>
      </c>
      <c r="C27" s="26" t="s">
        <v>44</v>
      </c>
      <c r="D27" s="27">
        <v>0.305</v>
      </c>
      <c r="E27" s="27">
        <v>0.025</v>
      </c>
      <c r="F27" s="19">
        <v>0.03</v>
      </c>
      <c r="G27" s="20">
        <v>0.005</v>
      </c>
      <c r="H27" s="19">
        <v>0.015</v>
      </c>
      <c r="I27" s="19">
        <v>0.015</v>
      </c>
      <c r="J27" s="39">
        <v>0</v>
      </c>
      <c r="K27" s="61">
        <v>0</v>
      </c>
      <c r="L27" s="65">
        <v>0</v>
      </c>
      <c r="M27" s="74">
        <v>0</v>
      </c>
    </row>
    <row r="28" spans="1:13" ht="12.75">
      <c r="A28" s="49">
        <v>170302</v>
      </c>
      <c r="B28" s="3" t="s">
        <v>63</v>
      </c>
      <c r="C28" s="18">
        <v>0</v>
      </c>
      <c r="D28" s="20">
        <v>43.41</v>
      </c>
      <c r="E28" s="19">
        <v>0</v>
      </c>
      <c r="F28" s="19">
        <v>0</v>
      </c>
      <c r="G28" s="20">
        <v>0</v>
      </c>
      <c r="H28" s="19">
        <v>0</v>
      </c>
      <c r="I28" s="19">
        <v>2.06</v>
      </c>
      <c r="J28" s="39">
        <v>0</v>
      </c>
      <c r="K28" s="61">
        <v>0</v>
      </c>
      <c r="L28" s="65">
        <v>0</v>
      </c>
      <c r="M28" s="74">
        <v>0</v>
      </c>
    </row>
    <row r="29" spans="1:13" ht="12.75">
      <c r="A29" s="49">
        <v>170101</v>
      </c>
      <c r="B29" s="3" t="s">
        <v>64</v>
      </c>
      <c r="C29" s="18">
        <v>0</v>
      </c>
      <c r="D29" s="20">
        <v>0</v>
      </c>
      <c r="E29" s="19">
        <v>0</v>
      </c>
      <c r="F29" s="19">
        <v>0</v>
      </c>
      <c r="G29" s="20">
        <v>3.36</v>
      </c>
      <c r="H29" s="19">
        <v>24.7</v>
      </c>
      <c r="I29" s="19">
        <v>11.38</v>
      </c>
      <c r="J29" s="39">
        <v>0</v>
      </c>
      <c r="K29" s="61">
        <v>0</v>
      </c>
      <c r="L29" s="65">
        <v>0</v>
      </c>
      <c r="M29" s="74">
        <v>0</v>
      </c>
    </row>
    <row r="30" spans="1:13" ht="12.75">
      <c r="A30" s="49">
        <v>170102</v>
      </c>
      <c r="B30" s="3" t="s">
        <v>65</v>
      </c>
      <c r="C30" s="18">
        <v>0</v>
      </c>
      <c r="D30" s="20">
        <v>0</v>
      </c>
      <c r="E30" s="20">
        <v>0</v>
      </c>
      <c r="F30" s="19">
        <v>12.66</v>
      </c>
      <c r="G30" s="20">
        <v>6.22</v>
      </c>
      <c r="H30" s="19">
        <v>0</v>
      </c>
      <c r="I30" s="19">
        <v>0.2</v>
      </c>
      <c r="J30" s="39">
        <v>0</v>
      </c>
      <c r="K30" s="61">
        <v>0</v>
      </c>
      <c r="L30" s="65">
        <v>0</v>
      </c>
      <c r="M30" s="74">
        <v>0</v>
      </c>
    </row>
    <row r="31" spans="1:13" ht="12.75">
      <c r="A31" s="52">
        <v>170107</v>
      </c>
      <c r="B31" s="4" t="s">
        <v>66</v>
      </c>
      <c r="C31" s="28">
        <v>0</v>
      </c>
      <c r="D31" s="29">
        <v>0</v>
      </c>
      <c r="E31" s="29">
        <v>0</v>
      </c>
      <c r="F31" s="27">
        <v>15.16</v>
      </c>
      <c r="G31" s="29">
        <v>21.78</v>
      </c>
      <c r="H31" s="27">
        <v>0</v>
      </c>
      <c r="I31" s="19">
        <v>0</v>
      </c>
      <c r="J31" s="39">
        <v>0</v>
      </c>
      <c r="K31" s="61">
        <v>0</v>
      </c>
      <c r="L31" s="65">
        <v>0</v>
      </c>
      <c r="M31" s="74">
        <v>0</v>
      </c>
    </row>
    <row r="32" spans="1:13" ht="12.75">
      <c r="A32" s="52">
        <v>170302</v>
      </c>
      <c r="B32" s="4" t="s">
        <v>98</v>
      </c>
      <c r="C32" s="28">
        <v>0</v>
      </c>
      <c r="D32" s="29">
        <v>0</v>
      </c>
      <c r="E32" s="29">
        <v>0</v>
      </c>
      <c r="F32" s="27">
        <v>0</v>
      </c>
      <c r="G32" s="29">
        <v>0</v>
      </c>
      <c r="H32" s="27">
        <v>0</v>
      </c>
      <c r="I32" s="19">
        <v>0</v>
      </c>
      <c r="J32" s="39">
        <v>0</v>
      </c>
      <c r="K32" s="61">
        <v>15.86</v>
      </c>
      <c r="L32" s="65">
        <v>0</v>
      </c>
      <c r="M32" s="74">
        <v>0</v>
      </c>
    </row>
    <row r="33" spans="1:13" ht="12.75">
      <c r="A33" s="49">
        <v>170504</v>
      </c>
      <c r="B33" s="30" t="s">
        <v>67</v>
      </c>
      <c r="C33" s="18">
        <v>0</v>
      </c>
      <c r="D33" s="20">
        <v>0</v>
      </c>
      <c r="E33" s="20">
        <v>0</v>
      </c>
      <c r="F33" s="20">
        <v>4.2</v>
      </c>
      <c r="G33" s="31">
        <v>0</v>
      </c>
      <c r="H33" s="20">
        <v>0</v>
      </c>
      <c r="I33" s="19">
        <v>0</v>
      </c>
      <c r="J33" s="39">
        <v>0</v>
      </c>
      <c r="K33" s="61">
        <v>0</v>
      </c>
      <c r="L33" s="65">
        <v>0</v>
      </c>
      <c r="M33" s="74">
        <v>0</v>
      </c>
    </row>
    <row r="34" spans="1:13" ht="12.75">
      <c r="A34" s="49">
        <v>170605</v>
      </c>
      <c r="B34" s="30" t="s">
        <v>82</v>
      </c>
      <c r="C34" s="18" t="s">
        <v>44</v>
      </c>
      <c r="D34" s="20">
        <v>0</v>
      </c>
      <c r="E34" s="20">
        <v>0</v>
      </c>
      <c r="F34" s="20">
        <v>0</v>
      </c>
      <c r="G34" s="31">
        <v>0</v>
      </c>
      <c r="H34" s="20">
        <v>0</v>
      </c>
      <c r="I34" s="27">
        <v>0.97</v>
      </c>
      <c r="J34" s="39">
        <v>0</v>
      </c>
      <c r="K34" s="61">
        <v>0</v>
      </c>
      <c r="L34" s="65">
        <v>0</v>
      </c>
      <c r="M34" s="74">
        <v>0</v>
      </c>
    </row>
    <row r="35" spans="1:13" ht="12.75">
      <c r="A35" s="53" t="s">
        <v>83</v>
      </c>
      <c r="B35" s="3" t="s">
        <v>84</v>
      </c>
      <c r="C35" s="37" t="s">
        <v>44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39">
        <v>0.005</v>
      </c>
      <c r="K35" s="61">
        <v>0.008</v>
      </c>
      <c r="L35" s="65">
        <v>0.012</v>
      </c>
      <c r="M35" s="74">
        <v>0.002</v>
      </c>
    </row>
    <row r="36" spans="1:13" ht="12.75">
      <c r="A36" s="53" t="s">
        <v>85</v>
      </c>
      <c r="B36" s="38" t="s">
        <v>86</v>
      </c>
      <c r="C36" s="37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39">
        <v>0.0323</v>
      </c>
      <c r="K36" s="61">
        <v>0.012</v>
      </c>
      <c r="L36" s="65">
        <v>0.038400000000000004</v>
      </c>
      <c r="M36" s="74">
        <v>0</v>
      </c>
    </row>
    <row r="37" spans="1:13" ht="12.75">
      <c r="A37" s="53" t="s">
        <v>87</v>
      </c>
      <c r="B37" s="38" t="s">
        <v>88</v>
      </c>
      <c r="C37" s="37" t="s">
        <v>44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39">
        <v>0.001</v>
      </c>
      <c r="K37" s="61">
        <v>0</v>
      </c>
      <c r="L37" s="65">
        <v>0</v>
      </c>
      <c r="M37" s="74">
        <v>0</v>
      </c>
    </row>
    <row r="38" spans="1:13" ht="12.75">
      <c r="A38" s="53" t="s">
        <v>89</v>
      </c>
      <c r="B38" s="38" t="s">
        <v>90</v>
      </c>
      <c r="C38" s="37" t="s">
        <v>44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39">
        <v>0.045</v>
      </c>
      <c r="K38" s="61">
        <v>0.12</v>
      </c>
      <c r="L38" s="65">
        <v>0.18</v>
      </c>
      <c r="M38" s="74">
        <v>0.09</v>
      </c>
    </row>
    <row r="39" spans="1:13" ht="12.75">
      <c r="A39" s="53" t="s">
        <v>91</v>
      </c>
      <c r="B39" s="38" t="s">
        <v>92</v>
      </c>
      <c r="C39" s="37" t="s">
        <v>44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39">
        <v>0.11</v>
      </c>
      <c r="K39" s="61">
        <v>0</v>
      </c>
      <c r="L39" s="65">
        <v>0</v>
      </c>
      <c r="M39" s="74">
        <v>0</v>
      </c>
    </row>
    <row r="40" spans="1:13" ht="12.75">
      <c r="A40" s="53" t="s">
        <v>99</v>
      </c>
      <c r="B40" s="38" t="s">
        <v>100</v>
      </c>
      <c r="C40" s="37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39">
        <v>0</v>
      </c>
      <c r="K40" s="61">
        <v>0</v>
      </c>
      <c r="L40" s="65">
        <v>3.82</v>
      </c>
      <c r="M40" s="74">
        <v>0</v>
      </c>
    </row>
    <row r="41" spans="1:13" ht="12.75">
      <c r="A41" s="53" t="s">
        <v>101</v>
      </c>
      <c r="B41" s="38" t="s">
        <v>102</v>
      </c>
      <c r="C41" s="37" t="s">
        <v>44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39">
        <v>0</v>
      </c>
      <c r="K41" s="61">
        <v>0</v>
      </c>
      <c r="L41" s="65">
        <v>0.016</v>
      </c>
      <c r="M41" s="74">
        <v>0.003</v>
      </c>
    </row>
    <row r="42" spans="1:13" ht="13.5" thickBot="1">
      <c r="A42" s="54" t="s">
        <v>103</v>
      </c>
      <c r="B42" s="36" t="s">
        <v>93</v>
      </c>
      <c r="C42" s="26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55">
        <v>29.491</v>
      </c>
      <c r="K42" s="63">
        <v>21.235</v>
      </c>
      <c r="L42" s="67">
        <v>15.023</v>
      </c>
      <c r="M42" s="76">
        <v>13.14</v>
      </c>
    </row>
    <row r="43" spans="1:13" ht="13.5" thickBot="1">
      <c r="A43" s="56" t="s">
        <v>68</v>
      </c>
      <c r="B43" s="57"/>
      <c r="C43" s="57"/>
      <c r="D43" s="58">
        <f>SUM(D4:D35)</f>
        <v>654.5992</v>
      </c>
      <c r="E43" s="58">
        <f>SUM(E4:E34)</f>
        <v>564.4807999999999</v>
      </c>
      <c r="F43" s="58">
        <f>SUM(F4:F34)</f>
        <v>527.1711</v>
      </c>
      <c r="G43" s="57">
        <f>SUM(G4:G34)</f>
        <v>539.0518</v>
      </c>
      <c r="H43" s="57">
        <f>SUM(H4:H34)</f>
        <v>500.9543999999999</v>
      </c>
      <c r="I43" s="57">
        <f>SUM(I4:I34)</f>
        <v>523.3441000000001</v>
      </c>
      <c r="J43" s="58">
        <f>SUM(J4:J42)</f>
        <v>760.8810999999998</v>
      </c>
      <c r="K43" s="64">
        <f>SUM(K4:K42)</f>
        <v>787.7709</v>
      </c>
      <c r="L43" s="68">
        <f>SUM(L4:L42)</f>
        <v>593.8188</v>
      </c>
      <c r="M43" s="69">
        <f>SUM(M4:M42)</f>
        <v>781.8081000000001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0.8515625" style="0" customWidth="1"/>
    <col min="2" max="2" width="25.28125" style="0" customWidth="1"/>
    <col min="3" max="3" width="11.57421875" style="0" customWidth="1"/>
    <col min="4" max="4" width="19.00390625" style="0" customWidth="1"/>
    <col min="5" max="5" width="22.00390625" style="0" customWidth="1"/>
    <col min="6" max="6" width="11.7109375" style="0" customWidth="1"/>
    <col min="7" max="7" width="11.8515625" style="0" customWidth="1"/>
    <col min="9" max="9" width="12.8515625" style="0" customWidth="1"/>
    <col min="10" max="10" width="10.421875" style="0" customWidth="1"/>
  </cols>
  <sheetData>
    <row r="1" ht="18">
      <c r="A1" s="1" t="s">
        <v>117</v>
      </c>
    </row>
    <row r="2" ht="13.5" thickBot="1"/>
    <row r="3" spans="1:7" ht="13.5" thickBot="1">
      <c r="A3" s="77"/>
      <c r="B3" s="78"/>
      <c r="C3" s="79" t="s">
        <v>0</v>
      </c>
      <c r="D3" s="77"/>
      <c r="E3" s="78"/>
      <c r="F3" s="78" t="s">
        <v>1</v>
      </c>
      <c r="G3" s="79" t="s">
        <v>2</v>
      </c>
    </row>
    <row r="4" spans="1:10" ht="12.75">
      <c r="A4" s="80" t="s">
        <v>3</v>
      </c>
      <c r="B4" s="2" t="s">
        <v>4</v>
      </c>
      <c r="C4" s="126">
        <v>1044693</v>
      </c>
      <c r="D4" s="81" t="s">
        <v>108</v>
      </c>
      <c r="E4" s="2" t="s">
        <v>5</v>
      </c>
      <c r="F4" s="138">
        <v>498193.8</v>
      </c>
      <c r="G4" s="82"/>
      <c r="I4" s="83"/>
      <c r="J4" s="83"/>
    </row>
    <row r="5" spans="1:10" ht="12.75">
      <c r="A5" s="84"/>
      <c r="B5" s="3" t="s">
        <v>6</v>
      </c>
      <c r="C5" s="127"/>
      <c r="D5" s="84"/>
      <c r="E5" s="3" t="s">
        <v>7</v>
      </c>
      <c r="F5" s="139">
        <v>468579.78</v>
      </c>
      <c r="G5" s="85"/>
      <c r="I5" s="83"/>
      <c r="J5" s="83"/>
    </row>
    <row r="6" spans="1:10" ht="12.75">
      <c r="A6" s="84"/>
      <c r="B6" s="3"/>
      <c r="C6" s="127"/>
      <c r="D6" s="84"/>
      <c r="E6" s="3" t="s">
        <v>8</v>
      </c>
      <c r="F6" s="140">
        <f>SUM(F4:F5)</f>
        <v>966773.5800000001</v>
      </c>
      <c r="G6" s="86"/>
      <c r="I6" s="83"/>
      <c r="J6" s="83"/>
    </row>
    <row r="7" spans="1:10" ht="12.75">
      <c r="A7" s="87"/>
      <c r="B7" s="5"/>
      <c r="C7" s="128"/>
      <c r="D7" s="87"/>
      <c r="E7" s="5" t="s">
        <v>126</v>
      </c>
      <c r="F7" s="141">
        <v>22022</v>
      </c>
      <c r="G7" s="90"/>
      <c r="I7" s="83"/>
      <c r="J7" s="83"/>
    </row>
    <row r="8" spans="1:10" ht="13.5" thickBot="1">
      <c r="A8" s="87"/>
      <c r="B8" s="4"/>
      <c r="C8" s="128"/>
      <c r="D8" s="89" t="s">
        <v>9</v>
      </c>
      <c r="E8" s="5" t="s">
        <v>69</v>
      </c>
      <c r="F8" s="141">
        <v>4369</v>
      </c>
      <c r="G8" s="90">
        <f>C4-F6-F8-F7</f>
        <v>51528.419999999925</v>
      </c>
      <c r="I8" s="83"/>
      <c r="J8" s="83"/>
    </row>
    <row r="9" spans="1:10" ht="12.75">
      <c r="A9" s="91" t="s">
        <v>10</v>
      </c>
      <c r="B9" s="6" t="s">
        <v>11</v>
      </c>
      <c r="C9" s="129">
        <v>287625</v>
      </c>
      <c r="D9" s="92" t="s">
        <v>108</v>
      </c>
      <c r="E9" s="93" t="s">
        <v>70</v>
      </c>
      <c r="F9" s="142">
        <v>134550</v>
      </c>
      <c r="G9" s="94"/>
      <c r="H9" s="7"/>
      <c r="I9" s="83"/>
      <c r="J9" s="95"/>
    </row>
    <row r="10" spans="1:10" ht="12.75">
      <c r="A10" s="96"/>
      <c r="B10" s="41" t="s">
        <v>106</v>
      </c>
      <c r="C10" s="130">
        <v>16088</v>
      </c>
      <c r="D10" s="97" t="s">
        <v>108</v>
      </c>
      <c r="E10" s="33" t="s">
        <v>71</v>
      </c>
      <c r="F10" s="139">
        <v>71760</v>
      </c>
      <c r="G10" s="86"/>
      <c r="I10" s="83"/>
      <c r="J10" s="98"/>
    </row>
    <row r="11" spans="1:10" ht="12.75">
      <c r="A11" s="96"/>
      <c r="B11" s="41" t="s">
        <v>107</v>
      </c>
      <c r="C11" s="130">
        <v>48648</v>
      </c>
      <c r="D11" s="97" t="s">
        <v>108</v>
      </c>
      <c r="E11" s="3" t="s">
        <v>72</v>
      </c>
      <c r="F11" s="139">
        <v>10626</v>
      </c>
      <c r="G11" s="86"/>
      <c r="I11" s="83"/>
      <c r="J11" s="98"/>
    </row>
    <row r="12" spans="1:10" ht="12.75">
      <c r="A12" s="96"/>
      <c r="B12" s="41" t="s">
        <v>111</v>
      </c>
      <c r="C12" s="130">
        <v>5727.6</v>
      </c>
      <c r="D12" s="97" t="s">
        <v>108</v>
      </c>
      <c r="E12" s="3" t="s">
        <v>73</v>
      </c>
      <c r="F12" s="139">
        <v>12688.06</v>
      </c>
      <c r="G12" s="86"/>
      <c r="I12" s="83"/>
      <c r="J12" s="98"/>
    </row>
    <row r="13" spans="1:10" ht="12.75">
      <c r="A13" s="96"/>
      <c r="B13" s="3" t="s">
        <v>118</v>
      </c>
      <c r="C13" s="130">
        <v>1210</v>
      </c>
      <c r="D13" s="97" t="s">
        <v>108</v>
      </c>
      <c r="E13" s="3" t="s">
        <v>74</v>
      </c>
      <c r="F13" s="139">
        <v>6795.36</v>
      </c>
      <c r="G13" s="86"/>
      <c r="I13" s="83"/>
      <c r="J13" s="98"/>
    </row>
    <row r="14" spans="1:10" ht="12.75">
      <c r="A14" s="96"/>
      <c r="B14" s="3" t="s">
        <v>119</v>
      </c>
      <c r="C14" s="130">
        <v>499.4</v>
      </c>
      <c r="D14" s="97" t="s">
        <v>108</v>
      </c>
      <c r="E14" s="3" t="s">
        <v>104</v>
      </c>
      <c r="F14" s="139">
        <v>9522</v>
      </c>
      <c r="G14" s="86"/>
      <c r="I14" s="83"/>
      <c r="J14" s="98"/>
    </row>
    <row r="15" spans="1:10" ht="12.75">
      <c r="A15" s="96"/>
      <c r="B15" s="3"/>
      <c r="C15" s="130"/>
      <c r="D15" s="97" t="s">
        <v>108</v>
      </c>
      <c r="E15" s="41" t="s">
        <v>120</v>
      </c>
      <c r="F15" s="139">
        <v>36300</v>
      </c>
      <c r="G15" s="86"/>
      <c r="I15" s="83"/>
      <c r="J15" s="98"/>
    </row>
    <row r="16" spans="1:10" ht="12.75">
      <c r="A16" s="96"/>
      <c r="B16" s="3"/>
      <c r="C16" s="130"/>
      <c r="D16" s="99" t="s">
        <v>105</v>
      </c>
      <c r="E16" s="3" t="s">
        <v>121</v>
      </c>
      <c r="F16" s="139">
        <v>2420</v>
      </c>
      <c r="G16" s="86"/>
      <c r="I16" s="83"/>
      <c r="J16" s="98"/>
    </row>
    <row r="17" spans="1:10" ht="12.75">
      <c r="A17" s="96"/>
      <c r="B17" s="3"/>
      <c r="C17" s="130"/>
      <c r="D17" s="99" t="s">
        <v>12</v>
      </c>
      <c r="E17" s="3" t="s">
        <v>13</v>
      </c>
      <c r="F17" s="139">
        <v>60274</v>
      </c>
      <c r="G17" s="86"/>
      <c r="I17" s="83"/>
      <c r="J17" s="98"/>
    </row>
    <row r="18" spans="1:10" ht="12.75">
      <c r="A18" s="96"/>
      <c r="B18" s="3"/>
      <c r="C18" s="130"/>
      <c r="D18" s="99" t="s">
        <v>14</v>
      </c>
      <c r="E18" s="3" t="s">
        <v>15</v>
      </c>
      <c r="F18" s="139">
        <v>1373</v>
      </c>
      <c r="G18" s="86"/>
      <c r="I18" s="83"/>
      <c r="J18" s="98"/>
    </row>
    <row r="19" spans="1:10" ht="12.75">
      <c r="A19" s="96"/>
      <c r="B19" s="3"/>
      <c r="C19" s="130"/>
      <c r="D19" s="84" t="s">
        <v>75</v>
      </c>
      <c r="E19" s="41" t="s">
        <v>125</v>
      </c>
      <c r="F19" s="139">
        <v>2330</v>
      </c>
      <c r="G19" s="86"/>
      <c r="I19" s="100"/>
      <c r="J19" s="98"/>
    </row>
    <row r="20" spans="1:10" ht="12.75">
      <c r="A20" s="96"/>
      <c r="B20" s="3"/>
      <c r="C20" s="130"/>
      <c r="D20" s="101" t="s">
        <v>16</v>
      </c>
      <c r="E20" s="8" t="s">
        <v>17</v>
      </c>
      <c r="F20" s="139">
        <v>52014</v>
      </c>
      <c r="G20" s="86"/>
      <c r="I20" s="83"/>
      <c r="J20" s="98"/>
    </row>
    <row r="21" spans="1:10" ht="13.5" thickBot="1">
      <c r="A21" s="102" t="s">
        <v>8</v>
      </c>
      <c r="B21" s="9"/>
      <c r="C21" s="131">
        <f>SUM(C9:C20)</f>
        <v>359798</v>
      </c>
      <c r="D21" s="103"/>
      <c r="E21" s="104" t="s">
        <v>8</v>
      </c>
      <c r="F21" s="143">
        <f>SUM(F9:F20)</f>
        <v>400652.42</v>
      </c>
      <c r="G21" s="105">
        <f>C9+C10+C11+C12+C13+C14-F21</f>
        <v>-40854.419999999984</v>
      </c>
      <c r="I21" s="83"/>
      <c r="J21" s="98"/>
    </row>
    <row r="22" spans="1:10" ht="12.75">
      <c r="A22" s="106" t="s">
        <v>18</v>
      </c>
      <c r="B22" s="10"/>
      <c r="C22" s="132">
        <v>0</v>
      </c>
      <c r="D22" s="92" t="s">
        <v>108</v>
      </c>
      <c r="E22" s="10" t="s">
        <v>19</v>
      </c>
      <c r="F22" s="144">
        <v>26478.67</v>
      </c>
      <c r="G22" s="107"/>
      <c r="I22" s="83"/>
      <c r="J22" s="98"/>
    </row>
    <row r="23" spans="1:10" ht="12.75">
      <c r="A23" s="84"/>
      <c r="B23" s="3"/>
      <c r="C23" s="127"/>
      <c r="D23" s="97" t="s">
        <v>108</v>
      </c>
      <c r="E23" s="3" t="s">
        <v>20</v>
      </c>
      <c r="F23" s="139">
        <v>37977.6</v>
      </c>
      <c r="G23" s="85"/>
      <c r="I23" s="83"/>
      <c r="J23" s="98"/>
    </row>
    <row r="24" spans="1:10" ht="12.75">
      <c r="A24" s="84"/>
      <c r="B24" s="3"/>
      <c r="C24" s="127"/>
      <c r="D24" s="97" t="s">
        <v>108</v>
      </c>
      <c r="E24" s="3" t="s">
        <v>76</v>
      </c>
      <c r="F24" s="139">
        <v>24580.1</v>
      </c>
      <c r="G24" s="86"/>
      <c r="I24" s="83"/>
      <c r="J24" s="98"/>
    </row>
    <row r="25" spans="1:10" ht="12.75">
      <c r="A25" s="87"/>
      <c r="B25" s="4"/>
      <c r="C25" s="128"/>
      <c r="D25" s="97" t="s">
        <v>108</v>
      </c>
      <c r="E25" s="4" t="s">
        <v>77</v>
      </c>
      <c r="F25" s="141">
        <v>119120.22</v>
      </c>
      <c r="G25" s="86"/>
      <c r="I25" s="83"/>
      <c r="J25" s="98"/>
    </row>
    <row r="26" spans="1:10" ht="12.75">
      <c r="A26" s="87"/>
      <c r="B26" s="4"/>
      <c r="C26" s="128"/>
      <c r="D26" s="97" t="s">
        <v>108</v>
      </c>
      <c r="E26" s="4" t="s">
        <v>78</v>
      </c>
      <c r="F26" s="141">
        <v>8006.3</v>
      </c>
      <c r="G26" s="86"/>
      <c r="I26" s="83"/>
      <c r="J26" s="98"/>
    </row>
    <row r="27" spans="1:10" ht="13.5" thickBot="1">
      <c r="A27" s="87"/>
      <c r="B27" s="4"/>
      <c r="C27" s="128"/>
      <c r="D27" s="87"/>
      <c r="E27" s="4" t="s">
        <v>8</v>
      </c>
      <c r="F27" s="145">
        <f>SUM(F22:F26)</f>
        <v>216162.88999999998</v>
      </c>
      <c r="G27" s="90">
        <f>C22-F27</f>
        <v>-216162.88999999998</v>
      </c>
      <c r="I27" s="83"/>
      <c r="J27" s="98"/>
    </row>
    <row r="28" spans="1:10" ht="12.75">
      <c r="A28" s="108" t="s">
        <v>21</v>
      </c>
      <c r="B28" s="109"/>
      <c r="C28" s="133">
        <v>0</v>
      </c>
      <c r="D28" s="110" t="s">
        <v>108</v>
      </c>
      <c r="E28" s="109" t="s">
        <v>7</v>
      </c>
      <c r="F28" s="146">
        <v>13283</v>
      </c>
      <c r="G28" s="111"/>
      <c r="I28" s="83"/>
      <c r="J28" s="98"/>
    </row>
    <row r="29" spans="1:10" ht="13.5" thickBot="1">
      <c r="A29" s="112"/>
      <c r="B29" s="113"/>
      <c r="C29" s="134"/>
      <c r="D29" s="112"/>
      <c r="E29" s="113" t="s">
        <v>8</v>
      </c>
      <c r="F29" s="147">
        <f>SUM(F28:F28)</f>
        <v>13283</v>
      </c>
      <c r="G29" s="114">
        <f>C28-F29</f>
        <v>-13283</v>
      </c>
      <c r="I29" s="83"/>
      <c r="J29" s="98"/>
    </row>
    <row r="30" spans="1:10" ht="12.75">
      <c r="A30" s="115" t="s">
        <v>22</v>
      </c>
      <c r="B30" s="93"/>
      <c r="C30" s="135">
        <v>0</v>
      </c>
      <c r="D30" s="110" t="s">
        <v>108</v>
      </c>
      <c r="E30" s="93" t="s">
        <v>23</v>
      </c>
      <c r="F30" s="142">
        <v>23460</v>
      </c>
      <c r="G30" s="94"/>
      <c r="I30" s="83"/>
      <c r="J30" s="98"/>
    </row>
    <row r="31" spans="1:10" ht="13.5" thickBot="1">
      <c r="A31" s="116"/>
      <c r="B31" s="104"/>
      <c r="C31" s="136"/>
      <c r="D31" s="103"/>
      <c r="E31" s="117" t="s">
        <v>8</v>
      </c>
      <c r="F31" s="143">
        <f>SUM(F30:F30)</f>
        <v>23460</v>
      </c>
      <c r="G31" s="105">
        <f>C31-F30</f>
        <v>-23460</v>
      </c>
      <c r="I31" s="83"/>
      <c r="J31" s="98"/>
    </row>
    <row r="32" spans="1:10" ht="12.75">
      <c r="A32" s="106" t="s">
        <v>112</v>
      </c>
      <c r="B32" s="10" t="s">
        <v>24</v>
      </c>
      <c r="C32" s="132">
        <v>2623</v>
      </c>
      <c r="D32" s="118" t="s">
        <v>25</v>
      </c>
      <c r="E32" s="32" t="s">
        <v>26</v>
      </c>
      <c r="F32" s="148">
        <v>6510</v>
      </c>
      <c r="G32" s="107"/>
      <c r="I32" s="83"/>
      <c r="J32" s="98"/>
    </row>
    <row r="33" spans="1:10" ht="12.75">
      <c r="A33" s="106" t="s">
        <v>113</v>
      </c>
      <c r="B33" s="10"/>
      <c r="C33" s="132"/>
      <c r="D33" s="84" t="s">
        <v>25</v>
      </c>
      <c r="E33" s="3" t="s">
        <v>27</v>
      </c>
      <c r="F33" s="139">
        <v>26331</v>
      </c>
      <c r="G33" s="107"/>
      <c r="I33" s="83"/>
      <c r="J33" s="98"/>
    </row>
    <row r="34" spans="1:10" ht="12.75">
      <c r="A34" s="84"/>
      <c r="B34" s="3"/>
      <c r="C34" s="127"/>
      <c r="D34" s="84" t="s">
        <v>28</v>
      </c>
      <c r="E34" s="3" t="s">
        <v>79</v>
      </c>
      <c r="F34" s="139">
        <v>74639</v>
      </c>
      <c r="G34" s="85"/>
      <c r="I34" s="83"/>
      <c r="J34" s="98"/>
    </row>
    <row r="35" spans="1:10" ht="12.75">
      <c r="A35" s="87"/>
      <c r="B35" s="4"/>
      <c r="C35" s="128"/>
      <c r="D35" s="89" t="s">
        <v>29</v>
      </c>
      <c r="E35" s="3" t="s">
        <v>7</v>
      </c>
      <c r="F35" s="139">
        <v>3674</v>
      </c>
      <c r="G35" s="88"/>
      <c r="I35" s="119"/>
      <c r="J35" s="120"/>
    </row>
    <row r="36" spans="1:10" ht="12.75">
      <c r="A36" s="87"/>
      <c r="B36" s="4"/>
      <c r="C36" s="128"/>
      <c r="D36" s="84" t="s">
        <v>122</v>
      </c>
      <c r="E36" s="41" t="s">
        <v>123</v>
      </c>
      <c r="F36" s="139">
        <v>26100</v>
      </c>
      <c r="G36" s="88"/>
      <c r="I36" s="120"/>
      <c r="J36" s="120"/>
    </row>
    <row r="37" spans="1:7" ht="12.75">
      <c r="A37" s="87"/>
      <c r="B37" s="4"/>
      <c r="C37" s="128"/>
      <c r="D37" s="87" t="s">
        <v>114</v>
      </c>
      <c r="E37" s="4" t="s">
        <v>129</v>
      </c>
      <c r="F37" s="141">
        <v>2420</v>
      </c>
      <c r="G37" s="88"/>
    </row>
    <row r="38" spans="1:7" ht="12.75">
      <c r="A38" s="87"/>
      <c r="B38" s="4"/>
      <c r="C38" s="128"/>
      <c r="D38" s="87" t="s">
        <v>105</v>
      </c>
      <c r="E38" s="4" t="s">
        <v>115</v>
      </c>
      <c r="F38" s="141">
        <v>2420</v>
      </c>
      <c r="G38" s="88"/>
    </row>
    <row r="39" spans="1:7" ht="12.75">
      <c r="A39" s="87"/>
      <c r="B39" s="4"/>
      <c r="C39" s="128"/>
      <c r="D39" s="87" t="s">
        <v>116</v>
      </c>
      <c r="E39" s="4" t="s">
        <v>124</v>
      </c>
      <c r="F39" s="141">
        <v>2153</v>
      </c>
      <c r="G39" s="88"/>
    </row>
    <row r="40" spans="1:7" ht="12.75">
      <c r="A40" s="87"/>
      <c r="B40" s="4"/>
      <c r="C40" s="128"/>
      <c r="D40" s="87" t="s">
        <v>127</v>
      </c>
      <c r="E40" s="4" t="s">
        <v>128</v>
      </c>
      <c r="F40" s="141">
        <v>120395</v>
      </c>
      <c r="G40" s="88"/>
    </row>
    <row r="41" spans="1:7" ht="13.5" thickBot="1">
      <c r="A41" s="121"/>
      <c r="B41" s="11"/>
      <c r="C41" s="137">
        <f>C32</f>
        <v>2623</v>
      </c>
      <c r="D41" s="121"/>
      <c r="E41" s="11" t="s">
        <v>30</v>
      </c>
      <c r="F41" s="149">
        <f>SUM(F32:F40)</f>
        <v>264642</v>
      </c>
      <c r="G41" s="122">
        <f>C32-F41</f>
        <v>-262019</v>
      </c>
    </row>
    <row r="42" spans="1:7" ht="13.5" thickBot="1">
      <c r="A42" s="116" t="s">
        <v>2</v>
      </c>
      <c r="B42" s="117"/>
      <c r="C42" s="123">
        <f>SUM(C4:C41)-C21-C41</f>
        <v>1407114</v>
      </c>
      <c r="D42" s="124"/>
      <c r="E42" s="117"/>
      <c r="F42" s="125">
        <f>SUM(F4:F41)-F6-F21-F27-F29-F31-F41</f>
        <v>1911364.8900000001</v>
      </c>
      <c r="G42" s="105">
        <f>SUM(G8:G41)</f>
        <v>-504250.89</v>
      </c>
    </row>
    <row r="43" spans="3:7" ht="12.75">
      <c r="C43" s="12"/>
      <c r="F43" s="13"/>
      <c r="G43" s="13"/>
    </row>
    <row r="44" spans="3:7" ht="12.75">
      <c r="C44" s="12"/>
      <c r="F44" s="13"/>
      <c r="G44" s="13"/>
    </row>
    <row r="45" spans="3:7" ht="12.75">
      <c r="C45" s="12"/>
      <c r="F45" s="13"/>
      <c r="G45" s="13"/>
    </row>
    <row r="46" spans="3:7" ht="12.75">
      <c r="C46" s="12"/>
      <c r="F46" s="13"/>
      <c r="G46" s="13"/>
    </row>
    <row r="47" spans="3:7" ht="12.75">
      <c r="C47" s="12"/>
      <c r="F47" s="13"/>
      <c r="G47" s="13"/>
    </row>
    <row r="48" spans="3:7" ht="12.75">
      <c r="C48" s="12"/>
      <c r="F48" s="13"/>
      <c r="G48" s="13"/>
    </row>
    <row r="49" spans="3:7" ht="12.75">
      <c r="C49" s="12"/>
      <c r="F49" s="13"/>
      <c r="G49" s="13"/>
    </row>
    <row r="50" spans="3:7" ht="12.75">
      <c r="C50" s="12"/>
      <c r="F50" s="13"/>
      <c r="G50" s="13"/>
    </row>
    <row r="51" spans="6:7" ht="12.75">
      <c r="F51" s="13"/>
      <c r="G51" s="13"/>
    </row>
    <row r="52" spans="6:7" ht="12.75">
      <c r="F52" s="13"/>
      <c r="G52" s="13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Dobšice</cp:lastModifiedBy>
  <cp:lastPrinted>2018-03-19T12:43:58Z</cp:lastPrinted>
  <dcterms:modified xsi:type="dcterms:W3CDTF">2018-03-19T17:00:38Z</dcterms:modified>
  <cp:category/>
  <cp:version/>
  <cp:contentType/>
  <cp:contentStatus/>
</cp:coreProperties>
</file>