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45" windowWidth="15180" windowHeight="8325" firstSheet="2" activeTab="2"/>
  </bookViews>
  <sheets>
    <sheet name="PŘEHLED POROVNÁNÍ U JEDNOTLIVĚ" sheetId="1" r:id="rId1"/>
    <sheet name="PŘEHLED DRUHŮ ODPADŮ V TUNÁCH" sheetId="2" r:id="rId2"/>
    <sheet name="PŘEHLED JEDNOTLIVĚ 2014" sheetId="3" r:id="rId3"/>
    <sheet name="PŘEHLED ODPADŮ V TUNÁCH 2014" sheetId="4" r:id="rId4"/>
  </sheets>
  <definedNames/>
  <calcPr fullCalcOnLoad="1"/>
</workbook>
</file>

<file path=xl/sharedStrings.xml><?xml version="1.0" encoding="utf-8"?>
<sst xmlns="http://schemas.openxmlformats.org/spreadsheetml/2006/main" count="274" uniqueCount="132">
  <si>
    <t>CELKEM</t>
  </si>
  <si>
    <t>SEPARACE</t>
  </si>
  <si>
    <t>ZEPIKO</t>
  </si>
  <si>
    <t>SMETKY</t>
  </si>
  <si>
    <t>TDO</t>
  </si>
  <si>
    <t>celkem</t>
  </si>
  <si>
    <t>svoz</t>
  </si>
  <si>
    <t>uložení</t>
  </si>
  <si>
    <t>SBĚRNÝ DVŮR</t>
  </si>
  <si>
    <t>ODPADKOVÉ KOŠE</t>
  </si>
  <si>
    <t>VÝSLEDEK</t>
  </si>
  <si>
    <t>PŘÍJMY</t>
  </si>
  <si>
    <t>VÝDAJE</t>
  </si>
  <si>
    <t>pronájem kontejnerů</t>
  </si>
  <si>
    <t>EKO - KOM</t>
  </si>
  <si>
    <t>.A.S.A. EKO, Znojmo</t>
  </si>
  <si>
    <t>.A.S.A. ES, Únanov</t>
  </si>
  <si>
    <t>AGRODRUŽSTVO</t>
  </si>
  <si>
    <t>OSTATNÍ SLUŽBY</t>
  </si>
  <si>
    <t>od občanů</t>
  </si>
  <si>
    <t xml:space="preserve">uložení </t>
  </si>
  <si>
    <t>přeprava</t>
  </si>
  <si>
    <t xml:space="preserve">celkem </t>
  </si>
  <si>
    <t>číslo</t>
  </si>
  <si>
    <t>název</t>
  </si>
  <si>
    <t>kategorie</t>
  </si>
  <si>
    <t>obaly obsah.zbytky nebezp. látek</t>
  </si>
  <si>
    <t>N</t>
  </si>
  <si>
    <t>pneumatiky</t>
  </si>
  <si>
    <t>olej a tuk neuvedený pod č. 200125</t>
  </si>
  <si>
    <t>barvy, tisk. barvy lepidla a pryskyřice obs.</t>
  </si>
  <si>
    <t>jiná nepouž.léčiva neuvedena pod č. 200131</t>
  </si>
  <si>
    <t>baterie a akumulátory zař. pod č. 160601,2</t>
  </si>
  <si>
    <t>směsný komunální odpad</t>
  </si>
  <si>
    <t>uliční smetky</t>
  </si>
  <si>
    <t>objemný odpad</t>
  </si>
  <si>
    <t>agrochemické odp. obsah. nebezpečné látky</t>
  </si>
  <si>
    <t xml:space="preserve">místní poplatek </t>
  </si>
  <si>
    <t>cihly</t>
  </si>
  <si>
    <t>tuny 2008</t>
  </si>
  <si>
    <t>tuny 2009</t>
  </si>
  <si>
    <t>jedlý olej a tuk</t>
  </si>
  <si>
    <t>komunální odpady jinak blíže neurčené - suť, cihly</t>
  </si>
  <si>
    <t>asfaltová směs</t>
  </si>
  <si>
    <t>odpady - prevence infekce</t>
  </si>
  <si>
    <t>tuny 2010</t>
  </si>
  <si>
    <t>kyseliny</t>
  </si>
  <si>
    <t>směsi nebo oddělené fakce betonu,cihel,tašek…</t>
  </si>
  <si>
    <t>zemina a kamení neuvedené pod číslem 170503</t>
  </si>
  <si>
    <t>SETRA</t>
  </si>
  <si>
    <t>PE pytle</t>
  </si>
  <si>
    <t>školení</t>
  </si>
  <si>
    <t>EQ Servis s.r.o.</t>
  </si>
  <si>
    <t>AJAN, s.r.o.</t>
  </si>
  <si>
    <t xml:space="preserve">SIPO, </t>
  </si>
  <si>
    <t>poplatky,</t>
  </si>
  <si>
    <t>HITL s.r.o.</t>
  </si>
  <si>
    <t>OBALY VYSOČINA s.r.o.</t>
  </si>
  <si>
    <t>AZ papír spol. s r. o.</t>
  </si>
  <si>
    <t>štítky na pytle</t>
  </si>
  <si>
    <t>transport bioodpadu</t>
  </si>
  <si>
    <t>tašky na TO</t>
  </si>
  <si>
    <t>Čerpací stanice</t>
  </si>
  <si>
    <t xml:space="preserve">Kooperativa </t>
  </si>
  <si>
    <t>AUTOCENTRUM</t>
  </si>
  <si>
    <t xml:space="preserve">přeprava nebezp. odpad </t>
  </si>
  <si>
    <t>uložení objemný odpad</t>
  </si>
  <si>
    <t>uložení bioodpad</t>
  </si>
  <si>
    <t>tuny 2011</t>
  </si>
  <si>
    <t>tuny 2012</t>
  </si>
  <si>
    <t>tuny 2013</t>
  </si>
  <si>
    <t>brzdové kapaliny</t>
  </si>
  <si>
    <t>olejové filtry</t>
  </si>
  <si>
    <t>anorgan. chemikálie nebo směsi obsahující neb. l.</t>
  </si>
  <si>
    <t>oděvy</t>
  </si>
  <si>
    <t>biologicky rozložitelný odpad</t>
  </si>
  <si>
    <t>020108</t>
  </si>
  <si>
    <t>beton</t>
  </si>
  <si>
    <t>stavební materiál obs. Azbest</t>
  </si>
  <si>
    <t>VYHODNOCENÍ SBĚRU A LIKVIDACE ODPADŮ ZA ROK 2013 V Kč - OBEC DOBŠICE</t>
  </si>
  <si>
    <t>2 ks kont. na papír</t>
  </si>
  <si>
    <t>údržba a náhr. díly</t>
  </si>
  <si>
    <t>občané</t>
  </si>
  <si>
    <t>bonusy za pytlový TO</t>
  </si>
  <si>
    <t>režijní platba za provoz</t>
  </si>
  <si>
    <t>uložení - občané</t>
  </si>
  <si>
    <t xml:space="preserve">svoz + uložení </t>
  </si>
  <si>
    <t>VYHODNOCENÍ   ODPADU  ZA  ROK  2008 - 2013   V  TUNÁCH - OBEC DOBŠICE</t>
  </si>
  <si>
    <t>uložení suť od občanů</t>
  </si>
  <si>
    <t>PHM - Bonetti</t>
  </si>
  <si>
    <t>pojištění vozidla - Bonetti</t>
  </si>
  <si>
    <t>údržba vozidla - Bonetti</t>
  </si>
  <si>
    <t>kontejnery - manipulace</t>
  </si>
  <si>
    <t>papírové a lepenkové obaly 200101</t>
  </si>
  <si>
    <t>skleněné obaly 200102</t>
  </si>
  <si>
    <t>plastové obaly 200139</t>
  </si>
  <si>
    <t>VYHODNOCENÍ SBĚRU A LIKVIDACE ODPADŮ ZA ROK 2014 V Kč - OBEC DOBŠICE</t>
  </si>
  <si>
    <t>VYHODNOCENÍ   ODPADU  ZA  ROK  2008 - 2014   V  TUNÁCH - OBEC DOBŠICE</t>
  </si>
  <si>
    <t>tuny 2014</t>
  </si>
  <si>
    <t>080317</t>
  </si>
  <si>
    <t>odpadní tiskařský toner obs. neb. látky</t>
  </si>
  <si>
    <t>stavební materiál obs. azbest</t>
  </si>
  <si>
    <t>080318</t>
  </si>
  <si>
    <t>odpadní tiskařský toner neobs. neb. látky</t>
  </si>
  <si>
    <t>160114</t>
  </si>
  <si>
    <t>nemrznoucí kapalina obs. neb. látky</t>
  </si>
  <si>
    <t>160601</t>
  </si>
  <si>
    <t>olověné akumulátory</t>
  </si>
  <si>
    <t>160602</t>
  </si>
  <si>
    <t>Nikl-kadmiové baterie a akumulátory</t>
  </si>
  <si>
    <t>2001402</t>
  </si>
  <si>
    <t>Kovy</t>
  </si>
  <si>
    <t>poplatky</t>
  </si>
  <si>
    <t>svoz plasty</t>
  </si>
  <si>
    <t>svoz papír</t>
  </si>
  <si>
    <t>svoz sklo</t>
  </si>
  <si>
    <t>svoz bio</t>
  </si>
  <si>
    <t>pronájem kontejnerů bio</t>
  </si>
  <si>
    <t>uložení - občané-nebezp.</t>
  </si>
  <si>
    <t>uložení - občané-velkoobj.</t>
  </si>
  <si>
    <t>uložení - občané-ostatní</t>
  </si>
  <si>
    <t>Šabatka</t>
  </si>
  <si>
    <t xml:space="preserve">výroba odp. košů </t>
  </si>
  <si>
    <t>.A.S.A. EKO, Zn-papír</t>
  </si>
  <si>
    <t>.A.S.A. EKO, Zn-plast</t>
  </si>
  <si>
    <t>přeprava velkoobjem.</t>
  </si>
  <si>
    <t>Hošková</t>
  </si>
  <si>
    <t>CODEWARE</t>
  </si>
  <si>
    <t>čtečka</t>
  </si>
  <si>
    <t>monitorování - bioodpady</t>
  </si>
  <si>
    <t>Kovy - sběrny kovo</t>
  </si>
  <si>
    <t>biologicky rozložitelný odpad - obec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</si>
</sst>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</numFmts>
  <fonts count="45">
    <font>
      <sz val="10"/>
      <name val="Arial"/>
      <family val="0"/>
    </font>
    <font>
      <sz val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53"/>
      <name val="Arial"/>
      <family val="2"/>
    </font>
    <font>
      <b/>
      <sz val="10"/>
      <color indexed="53"/>
      <name val="Arial"/>
      <family val="2"/>
    </font>
    <font>
      <b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9" tint="-0.24997000396251678"/>
      <name val="Arial"/>
      <family val="2"/>
    </font>
    <font>
      <b/>
      <sz val="10"/>
      <color theme="9" tint="-0.24997000396251678"/>
      <name val="Arial"/>
      <family val="2"/>
    </font>
    <font>
      <b/>
      <sz val="10"/>
      <color rgb="FF0000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000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" fontId="0" fillId="0" borderId="16" xfId="0" applyNumberFormat="1" applyBorder="1" applyAlignment="1">
      <alignment/>
    </xf>
    <xf numFmtId="4" fontId="0" fillId="0" borderId="17" xfId="0" applyNumberForma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8" xfId="0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10" xfId="0" applyBorder="1" applyAlignment="1">
      <alignment horizontal="center"/>
    </xf>
    <xf numFmtId="0" fontId="3" fillId="0" borderId="22" xfId="0" applyFont="1" applyBorder="1" applyAlignment="1">
      <alignment/>
    </xf>
    <xf numFmtId="4" fontId="2" fillId="0" borderId="17" xfId="0" applyNumberFormat="1" applyFont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4" fontId="2" fillId="0" borderId="25" xfId="0" applyNumberFormat="1" applyFont="1" applyBorder="1" applyAlignment="1">
      <alignment/>
    </xf>
    <xf numFmtId="0" fontId="0" fillId="0" borderId="20" xfId="0" applyBorder="1" applyAlignment="1">
      <alignment/>
    </xf>
    <xf numFmtId="4" fontId="2" fillId="0" borderId="21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0" fillId="0" borderId="27" xfId="0" applyFont="1" applyBorder="1" applyAlignment="1">
      <alignment/>
    </xf>
    <xf numFmtId="4" fontId="2" fillId="0" borderId="28" xfId="0" applyNumberFormat="1" applyFont="1" applyBorder="1" applyAlignment="1">
      <alignment/>
    </xf>
    <xf numFmtId="4" fontId="0" fillId="0" borderId="29" xfId="0" applyNumberFormat="1" applyBorder="1" applyAlignment="1">
      <alignment/>
    </xf>
    <xf numFmtId="164" fontId="0" fillId="0" borderId="30" xfId="0" applyNumberFormat="1" applyBorder="1" applyAlignment="1">
      <alignment/>
    </xf>
    <xf numFmtId="164" fontId="0" fillId="0" borderId="31" xfId="0" applyNumberFormat="1" applyBorder="1" applyAlignment="1">
      <alignment/>
    </xf>
    <xf numFmtId="164" fontId="0" fillId="0" borderId="17" xfId="0" applyNumberFormat="1" applyBorder="1" applyAlignment="1">
      <alignment/>
    </xf>
    <xf numFmtId="164" fontId="0" fillId="0" borderId="32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27" xfId="0" applyBorder="1" applyAlignment="1">
      <alignment/>
    </xf>
    <xf numFmtId="4" fontId="2" fillId="0" borderId="29" xfId="0" applyNumberFormat="1" applyFont="1" applyBorder="1" applyAlignment="1">
      <alignment/>
    </xf>
    <xf numFmtId="0" fontId="3" fillId="0" borderId="33" xfId="0" applyFont="1" applyBorder="1" applyAlignment="1">
      <alignment/>
    </xf>
    <xf numFmtId="4" fontId="0" fillId="0" borderId="34" xfId="0" applyNumberFormat="1" applyBorder="1" applyAlignment="1">
      <alignment/>
    </xf>
    <xf numFmtId="0" fontId="3" fillId="0" borderId="11" xfId="0" applyFont="1" applyBorder="1" applyAlignment="1">
      <alignment/>
    </xf>
    <xf numFmtId="4" fontId="2" fillId="0" borderId="28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4" fontId="3" fillId="0" borderId="10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4" fontId="0" fillId="0" borderId="15" xfId="0" applyNumberFormat="1" applyFill="1" applyBorder="1" applyAlignment="1">
      <alignment/>
    </xf>
    <xf numFmtId="0" fontId="0" fillId="0" borderId="15" xfId="0" applyFont="1" applyBorder="1" applyAlignment="1">
      <alignment/>
    </xf>
    <xf numFmtId="4" fontId="3" fillId="0" borderId="15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4" fontId="3" fillId="0" borderId="18" xfId="0" applyNumberFormat="1" applyFont="1" applyFill="1" applyBorder="1" applyAlignment="1">
      <alignment/>
    </xf>
    <xf numFmtId="4" fontId="3" fillId="0" borderId="20" xfId="0" applyNumberFormat="1" applyFont="1" applyFill="1" applyBorder="1" applyAlignment="1">
      <alignment/>
    </xf>
    <xf numFmtId="0" fontId="3" fillId="0" borderId="35" xfId="0" applyFont="1" applyBorder="1" applyAlignment="1">
      <alignment/>
    </xf>
    <xf numFmtId="4" fontId="3" fillId="0" borderId="13" xfId="0" applyNumberFormat="1" applyFont="1" applyFill="1" applyBorder="1" applyAlignment="1">
      <alignment/>
    </xf>
    <xf numFmtId="4" fontId="2" fillId="0" borderId="36" xfId="0" applyNumberFormat="1" applyFont="1" applyBorder="1" applyAlignment="1">
      <alignment/>
    </xf>
    <xf numFmtId="4" fontId="3" fillId="0" borderId="27" xfId="0" applyNumberFormat="1" applyFont="1" applyFill="1" applyBorder="1" applyAlignment="1">
      <alignment/>
    </xf>
    <xf numFmtId="4" fontId="0" fillId="0" borderId="24" xfId="0" applyNumberFormat="1" applyFill="1" applyBorder="1" applyAlignment="1">
      <alignment/>
    </xf>
    <xf numFmtId="4" fontId="0" fillId="0" borderId="27" xfId="0" applyNumberFormat="1" applyFont="1" applyFill="1" applyBorder="1" applyAlignment="1">
      <alignment/>
    </xf>
    <xf numFmtId="0" fontId="42" fillId="0" borderId="10" xfId="0" applyFont="1" applyBorder="1" applyAlignment="1">
      <alignment/>
    </xf>
    <xf numFmtId="4" fontId="43" fillId="0" borderId="10" xfId="0" applyNumberFormat="1" applyFont="1" applyFill="1" applyBorder="1" applyAlignment="1">
      <alignment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Border="1" applyAlignment="1">
      <alignment/>
    </xf>
    <xf numFmtId="0" fontId="0" fillId="0" borderId="21" xfId="0" applyBorder="1" applyAlignment="1">
      <alignment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/>
    </xf>
    <xf numFmtId="0" fontId="0" fillId="0" borderId="42" xfId="0" applyBorder="1" applyAlignment="1">
      <alignment horizontal="center"/>
    </xf>
    <xf numFmtId="164" fontId="0" fillId="0" borderId="43" xfId="0" applyNumberFormat="1" applyBorder="1" applyAlignment="1">
      <alignment/>
    </xf>
    <xf numFmtId="164" fontId="0" fillId="0" borderId="18" xfId="0" applyNumberFormat="1" applyBorder="1" applyAlignment="1">
      <alignment/>
    </xf>
    <xf numFmtId="0" fontId="0" fillId="0" borderId="44" xfId="0" applyBorder="1" applyAlignment="1">
      <alignment horizontal="center"/>
    </xf>
    <xf numFmtId="0" fontId="0" fillId="0" borderId="45" xfId="0" applyBorder="1" applyAlignment="1">
      <alignment/>
    </xf>
    <xf numFmtId="0" fontId="0" fillId="0" borderId="45" xfId="0" applyBorder="1" applyAlignment="1">
      <alignment horizontal="center"/>
    </xf>
    <xf numFmtId="164" fontId="0" fillId="0" borderId="46" xfId="0" applyNumberFormat="1" applyBorder="1" applyAlignment="1">
      <alignment/>
    </xf>
    <xf numFmtId="164" fontId="0" fillId="33" borderId="17" xfId="0" applyNumberFormat="1" applyFill="1" applyBorder="1" applyAlignment="1">
      <alignment/>
    </xf>
    <xf numFmtId="164" fontId="0" fillId="0" borderId="47" xfId="0" applyNumberFormat="1" applyFill="1" applyBorder="1" applyAlignment="1">
      <alignment/>
    </xf>
    <xf numFmtId="49" fontId="0" fillId="0" borderId="48" xfId="0" applyNumberFormat="1" applyBorder="1" applyAlignment="1">
      <alignment horizontal="center"/>
    </xf>
    <xf numFmtId="0" fontId="0" fillId="0" borderId="49" xfId="0" applyBorder="1" applyAlignment="1">
      <alignment/>
    </xf>
    <xf numFmtId="0" fontId="0" fillId="0" borderId="49" xfId="0" applyFont="1" applyBorder="1" applyAlignment="1">
      <alignment horizontal="center"/>
    </xf>
    <xf numFmtId="164" fontId="0" fillId="0" borderId="50" xfId="0" applyNumberFormat="1" applyBorder="1" applyAlignment="1">
      <alignment/>
    </xf>
    <xf numFmtId="164" fontId="0" fillId="0" borderId="45" xfId="0" applyNumberFormat="1" applyBorder="1" applyAlignment="1">
      <alignment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164" fontId="0" fillId="0" borderId="49" xfId="0" applyNumberFormat="1" applyBorder="1" applyAlignment="1">
      <alignment/>
    </xf>
    <xf numFmtId="164" fontId="0" fillId="0" borderId="15" xfId="0" applyNumberFormat="1" applyBorder="1" applyAlignment="1">
      <alignment/>
    </xf>
    <xf numFmtId="0" fontId="0" fillId="0" borderId="10" xfId="0" applyFont="1" applyBorder="1" applyAlignment="1">
      <alignment horizontal="left"/>
    </xf>
    <xf numFmtId="164" fontId="0" fillId="0" borderId="10" xfId="0" applyNumberFormat="1" applyFill="1" applyBorder="1" applyAlignment="1">
      <alignment/>
    </xf>
    <xf numFmtId="164" fontId="0" fillId="0" borderId="29" xfId="0" applyNumberFormat="1" applyBorder="1" applyAlignment="1">
      <alignment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/>
    </xf>
    <xf numFmtId="0" fontId="0" fillId="0" borderId="52" xfId="0" applyFont="1" applyBorder="1" applyAlignment="1">
      <alignment horizontal="center"/>
    </xf>
    <xf numFmtId="164" fontId="0" fillId="0" borderId="53" xfId="0" applyNumberFormat="1" applyBorder="1" applyAlignment="1">
      <alignment/>
    </xf>
    <xf numFmtId="164" fontId="0" fillId="0" borderId="54" xfId="0" applyNumberFormat="1" applyBorder="1" applyAlignment="1">
      <alignment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/>
    </xf>
    <xf numFmtId="164" fontId="3" fillId="0" borderId="39" xfId="0" applyNumberFormat="1" applyFont="1" applyBorder="1" applyAlignment="1">
      <alignment/>
    </xf>
    <xf numFmtId="0" fontId="3" fillId="0" borderId="40" xfId="0" applyFont="1" applyBorder="1" applyAlignment="1">
      <alignment/>
    </xf>
    <xf numFmtId="0" fontId="0" fillId="33" borderId="44" xfId="0" applyFill="1" applyBorder="1" applyAlignment="1">
      <alignment horizontal="center"/>
    </xf>
    <xf numFmtId="0" fontId="0" fillId="33" borderId="45" xfId="0" applyFill="1" applyBorder="1" applyAlignment="1">
      <alignment/>
    </xf>
    <xf numFmtId="0" fontId="0" fillId="33" borderId="45" xfId="0" applyFill="1" applyBorder="1" applyAlignment="1">
      <alignment horizontal="center"/>
    </xf>
    <xf numFmtId="164" fontId="0" fillId="33" borderId="46" xfId="0" applyNumberFormat="1" applyFill="1" applyBorder="1" applyAlignment="1">
      <alignment/>
    </xf>
    <xf numFmtId="164" fontId="0" fillId="33" borderId="10" xfId="0" applyNumberFormat="1" applyFill="1" applyBorder="1" applyAlignment="1">
      <alignment/>
    </xf>
    <xf numFmtId="164" fontId="0" fillId="33" borderId="31" xfId="0" applyNumberFormat="1" applyFill="1" applyBorder="1" applyAlignment="1">
      <alignment/>
    </xf>
    <xf numFmtId="164" fontId="0" fillId="0" borderId="17" xfId="0" applyNumberFormat="1" applyFill="1" applyBorder="1" applyAlignment="1">
      <alignment/>
    </xf>
    <xf numFmtId="0" fontId="0" fillId="0" borderId="13" xfId="0" applyFont="1" applyBorder="1" applyAlignment="1">
      <alignment/>
    </xf>
    <xf numFmtId="164" fontId="0" fillId="0" borderId="31" xfId="0" applyNumberFormat="1" applyFill="1" applyBorder="1" applyAlignment="1">
      <alignment/>
    </xf>
    <xf numFmtId="164" fontId="0" fillId="0" borderId="30" xfId="0" applyNumberForma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49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5" xfId="0" applyFont="1" applyBorder="1" applyAlignment="1">
      <alignment horizontal="center"/>
    </xf>
    <xf numFmtId="164" fontId="3" fillId="0" borderId="21" xfId="0" applyNumberFormat="1" applyFont="1" applyBorder="1" applyAlignment="1">
      <alignment/>
    </xf>
    <xf numFmtId="164" fontId="0" fillId="0" borderId="34" xfId="0" applyNumberFormat="1" applyBorder="1" applyAlignment="1">
      <alignment/>
    </xf>
    <xf numFmtId="164" fontId="0" fillId="33" borderId="17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3" fillId="0" borderId="55" xfId="0" applyFont="1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Font="1" applyBorder="1" applyAlignment="1">
      <alignment/>
    </xf>
    <xf numFmtId="0" fontId="0" fillId="0" borderId="59" xfId="0" applyBorder="1" applyAlignment="1">
      <alignment/>
    </xf>
    <xf numFmtId="0" fontId="0" fillId="0" borderId="57" xfId="0" applyFont="1" applyBorder="1" applyAlignment="1">
      <alignment/>
    </xf>
    <xf numFmtId="0" fontId="42" fillId="0" borderId="57" xfId="0" applyFont="1" applyBorder="1" applyAlignment="1">
      <alignment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0" fillId="0" borderId="62" xfId="0" applyBorder="1" applyAlignment="1">
      <alignment/>
    </xf>
    <xf numFmtId="0" fontId="0" fillId="0" borderId="58" xfId="0" applyBorder="1" applyAlignment="1">
      <alignment/>
    </xf>
    <xf numFmtId="0" fontId="0" fillId="0" borderId="60" xfId="0" applyFont="1" applyBorder="1" applyAlignment="1">
      <alignment/>
    </xf>
    <xf numFmtId="0" fontId="0" fillId="0" borderId="63" xfId="0" applyBorder="1" applyAlignment="1">
      <alignment/>
    </xf>
    <xf numFmtId="0" fontId="0" fillId="0" borderId="47" xfId="0" applyFont="1" applyBorder="1" applyAlignment="1">
      <alignment/>
    </xf>
    <xf numFmtId="0" fontId="3" fillId="0" borderId="23" xfId="0" applyFont="1" applyBorder="1" applyAlignment="1">
      <alignment/>
    </xf>
    <xf numFmtId="4" fontId="3" fillId="0" borderId="24" xfId="0" applyNumberFormat="1" applyFont="1" applyFill="1" applyBorder="1" applyAlignment="1">
      <alignment/>
    </xf>
    <xf numFmtId="4" fontId="3" fillId="0" borderId="31" xfId="0" applyNumberFormat="1" applyFont="1" applyFill="1" applyBorder="1" applyAlignment="1">
      <alignment/>
    </xf>
    <xf numFmtId="4" fontId="3" fillId="0" borderId="17" xfId="0" applyNumberFormat="1" applyFont="1" applyFill="1" applyBorder="1" applyAlignment="1">
      <alignment/>
    </xf>
    <xf numFmtId="4" fontId="3" fillId="0" borderId="47" xfId="0" applyNumberFormat="1" applyFont="1" applyFill="1" applyBorder="1" applyAlignment="1">
      <alignment/>
    </xf>
    <xf numFmtId="4" fontId="3" fillId="0" borderId="34" xfId="0" applyNumberFormat="1" applyFon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29" xfId="0" applyNumberFormat="1" applyFill="1" applyBorder="1" applyAlignment="1">
      <alignment/>
    </xf>
    <xf numFmtId="4" fontId="0" fillId="0" borderId="25" xfId="0" applyNumberFormat="1" applyFill="1" applyBorder="1" applyAlignment="1">
      <alignment/>
    </xf>
    <xf numFmtId="4" fontId="3" fillId="0" borderId="36" xfId="0" applyNumberFormat="1" applyFont="1" applyFill="1" applyBorder="1" applyAlignment="1">
      <alignment/>
    </xf>
    <xf numFmtId="4" fontId="3" fillId="0" borderId="16" xfId="0" applyNumberFormat="1" applyFont="1" applyFill="1" applyBorder="1" applyAlignment="1">
      <alignment/>
    </xf>
    <xf numFmtId="4" fontId="0" fillId="0" borderId="28" xfId="0" applyNumberFormat="1" applyFont="1" applyFill="1" applyBorder="1" applyAlignment="1">
      <alignment/>
    </xf>
    <xf numFmtId="0" fontId="0" fillId="0" borderId="26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24" xfId="0" applyFont="1" applyBorder="1" applyAlignment="1">
      <alignment/>
    </xf>
    <xf numFmtId="4" fontId="0" fillId="0" borderId="24" xfId="0" applyNumberFormat="1" applyFont="1" applyFill="1" applyBorder="1" applyAlignment="1">
      <alignment/>
    </xf>
    <xf numFmtId="4" fontId="44" fillId="0" borderId="28" xfId="0" applyNumberFormat="1" applyFont="1" applyFill="1" applyBorder="1" applyAlignment="1">
      <alignment/>
    </xf>
    <xf numFmtId="4" fontId="44" fillId="0" borderId="27" xfId="0" applyNumberFormat="1" applyFont="1" applyFill="1" applyBorder="1" applyAlignment="1">
      <alignment/>
    </xf>
    <xf numFmtId="4" fontId="0" fillId="0" borderId="16" xfId="0" applyNumberFormat="1" applyFill="1" applyBorder="1" applyAlignment="1">
      <alignment/>
    </xf>
    <xf numFmtId="4" fontId="2" fillId="0" borderId="17" xfId="0" applyNumberFormat="1" applyFont="1" applyFill="1" applyBorder="1" applyAlignment="1">
      <alignment/>
    </xf>
    <xf numFmtId="4" fontId="2" fillId="0" borderId="29" xfId="0" applyNumberFormat="1" applyFont="1" applyFill="1" applyBorder="1" applyAlignment="1">
      <alignment/>
    </xf>
    <xf numFmtId="4" fontId="2" fillId="0" borderId="36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/>
    </xf>
    <xf numFmtId="4" fontId="0" fillId="0" borderId="34" xfId="0" applyNumberFormat="1" applyFill="1" applyBorder="1" applyAlignment="1">
      <alignment/>
    </xf>
    <xf numFmtId="4" fontId="2" fillId="0" borderId="25" xfId="0" applyNumberFormat="1" applyFont="1" applyFill="1" applyBorder="1" applyAlignment="1">
      <alignment/>
    </xf>
    <xf numFmtId="4" fontId="2" fillId="0" borderId="28" xfId="0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7.57421875" style="0" customWidth="1"/>
    <col min="2" max="2" width="19.421875" style="0" customWidth="1"/>
    <col min="3" max="3" width="11.57421875" style="0" customWidth="1"/>
    <col min="4" max="4" width="19.00390625" style="0" customWidth="1"/>
    <col min="5" max="5" width="22.00390625" style="0" customWidth="1"/>
    <col min="6" max="6" width="11.7109375" style="0" bestFit="1" customWidth="1"/>
    <col min="7" max="7" width="12.421875" style="0" customWidth="1"/>
  </cols>
  <sheetData>
    <row r="1" ht="18">
      <c r="A1" s="10" t="s">
        <v>79</v>
      </c>
    </row>
    <row r="2" ht="13.5" thickBot="1"/>
    <row r="3" spans="1:7" ht="13.5" thickBot="1">
      <c r="A3" s="13"/>
      <c r="B3" s="14"/>
      <c r="C3" s="14" t="s">
        <v>11</v>
      </c>
      <c r="D3" s="14"/>
      <c r="E3" s="14"/>
      <c r="F3" s="14" t="s">
        <v>12</v>
      </c>
      <c r="G3" s="15" t="s">
        <v>10</v>
      </c>
    </row>
    <row r="4" spans="1:7" ht="12.75">
      <c r="A4" s="17" t="s">
        <v>4</v>
      </c>
      <c r="B4" s="4" t="s">
        <v>37</v>
      </c>
      <c r="C4" s="46">
        <v>1070636</v>
      </c>
      <c r="D4" s="4" t="s">
        <v>15</v>
      </c>
      <c r="E4" s="4" t="s">
        <v>6</v>
      </c>
      <c r="F4" s="46">
        <v>580304</v>
      </c>
      <c r="G4" s="8"/>
    </row>
    <row r="5" spans="1:7" ht="12.75">
      <c r="A5" s="3"/>
      <c r="B5" s="2" t="s">
        <v>19</v>
      </c>
      <c r="C5" s="41"/>
      <c r="D5" s="2"/>
      <c r="E5" s="2" t="s">
        <v>7</v>
      </c>
      <c r="F5" s="40">
        <v>522819.5</v>
      </c>
      <c r="G5" s="9"/>
    </row>
    <row r="6" spans="1:7" ht="12.75">
      <c r="A6" s="3"/>
      <c r="B6" s="2"/>
      <c r="C6" s="41"/>
      <c r="D6" s="2"/>
      <c r="E6" s="2" t="s">
        <v>13</v>
      </c>
      <c r="F6" s="40">
        <v>38122.5</v>
      </c>
      <c r="G6" s="9"/>
    </row>
    <row r="7" spans="1:7" ht="12.75">
      <c r="A7" s="3"/>
      <c r="B7" s="2"/>
      <c r="C7" s="41"/>
      <c r="D7" s="2"/>
      <c r="E7" s="2" t="s">
        <v>5</v>
      </c>
      <c r="F7" s="41">
        <f>SUM(F4:F6)</f>
        <v>1141246</v>
      </c>
      <c r="G7" s="18"/>
    </row>
    <row r="8" spans="1:7" ht="13.5" thickBot="1">
      <c r="A8" s="6"/>
      <c r="B8" s="7"/>
      <c r="C8" s="42"/>
      <c r="D8" s="43" t="s">
        <v>54</v>
      </c>
      <c r="E8" s="43" t="s">
        <v>55</v>
      </c>
      <c r="F8" s="44">
        <v>4610.4</v>
      </c>
      <c r="G8" s="34">
        <f>C4-F7-F8</f>
        <v>-75220.4</v>
      </c>
    </row>
    <row r="9" spans="1:8" ht="12.75">
      <c r="A9" s="52" t="s">
        <v>1</v>
      </c>
      <c r="B9" s="5" t="s">
        <v>14</v>
      </c>
      <c r="C9" s="53">
        <v>165198.5</v>
      </c>
      <c r="D9" s="5" t="s">
        <v>15</v>
      </c>
      <c r="E9" s="5" t="s">
        <v>6</v>
      </c>
      <c r="F9" s="53">
        <v>160770</v>
      </c>
      <c r="G9" s="54"/>
      <c r="H9" s="47"/>
    </row>
    <row r="10" spans="1:7" ht="12.75">
      <c r="A10" s="37"/>
      <c r="B10" s="2" t="s">
        <v>15</v>
      </c>
      <c r="C10" s="40">
        <v>44852</v>
      </c>
      <c r="D10" s="45" t="s">
        <v>53</v>
      </c>
      <c r="E10" s="45" t="s">
        <v>80</v>
      </c>
      <c r="F10" s="40">
        <v>9656</v>
      </c>
      <c r="G10" s="18"/>
    </row>
    <row r="11" spans="1:7" ht="12.75">
      <c r="A11" s="37"/>
      <c r="B11" s="2"/>
      <c r="C11" s="40"/>
      <c r="D11" s="45" t="s">
        <v>56</v>
      </c>
      <c r="E11" s="45" t="s">
        <v>81</v>
      </c>
      <c r="F11" s="40">
        <v>10759</v>
      </c>
      <c r="G11" s="18"/>
    </row>
    <row r="12" spans="1:7" ht="12.75">
      <c r="A12" s="37"/>
      <c r="B12" s="2"/>
      <c r="C12" s="40"/>
      <c r="D12" s="45" t="s">
        <v>57</v>
      </c>
      <c r="E12" s="45" t="s">
        <v>50</v>
      </c>
      <c r="F12" s="40">
        <v>29927</v>
      </c>
      <c r="G12" s="18"/>
    </row>
    <row r="13" spans="1:7" ht="12.75">
      <c r="A13" s="37"/>
      <c r="B13" s="2"/>
      <c r="C13" s="40"/>
      <c r="D13" s="45" t="s">
        <v>58</v>
      </c>
      <c r="E13" s="45" t="s">
        <v>59</v>
      </c>
      <c r="F13" s="40">
        <v>1373.5</v>
      </c>
      <c r="G13" s="18"/>
    </row>
    <row r="14" spans="1:7" ht="12.75">
      <c r="A14" s="37"/>
      <c r="B14" s="2"/>
      <c r="C14" s="40"/>
      <c r="D14" s="2" t="s">
        <v>14</v>
      </c>
      <c r="E14" s="45" t="s">
        <v>61</v>
      </c>
      <c r="F14" s="40">
        <v>8402.5</v>
      </c>
      <c r="G14" s="18"/>
    </row>
    <row r="15" spans="1:7" ht="12.75">
      <c r="A15" s="37"/>
      <c r="B15" s="2"/>
      <c r="C15" s="40"/>
      <c r="D15" s="45" t="s">
        <v>62</v>
      </c>
      <c r="E15" s="45" t="s">
        <v>89</v>
      </c>
      <c r="F15" s="40">
        <v>16301</v>
      </c>
      <c r="G15" s="18"/>
    </row>
    <row r="16" spans="1:7" ht="12.75">
      <c r="A16" s="37"/>
      <c r="B16" s="2"/>
      <c r="C16" s="40"/>
      <c r="D16" s="45" t="s">
        <v>63</v>
      </c>
      <c r="E16" s="45" t="s">
        <v>90</v>
      </c>
      <c r="F16" s="40">
        <v>8838</v>
      </c>
      <c r="G16" s="18"/>
    </row>
    <row r="17" spans="1:7" ht="12.75">
      <c r="A17" s="37"/>
      <c r="B17" s="2"/>
      <c r="C17" s="40"/>
      <c r="D17" s="45" t="s">
        <v>64</v>
      </c>
      <c r="E17" s="45" t="s">
        <v>91</v>
      </c>
      <c r="F17" s="40">
        <v>330</v>
      </c>
      <c r="G17" s="18"/>
    </row>
    <row r="18" spans="1:7" ht="12.75">
      <c r="A18" s="48"/>
      <c r="B18" s="2"/>
      <c r="C18" s="40"/>
      <c r="D18" s="58" t="s">
        <v>82</v>
      </c>
      <c r="E18" s="58" t="s">
        <v>83</v>
      </c>
      <c r="F18" s="59">
        <v>33921</v>
      </c>
      <c r="G18" s="49"/>
    </row>
    <row r="19" spans="1:7" ht="13.5" thickBot="1">
      <c r="A19" s="24"/>
      <c r="B19" s="33"/>
      <c r="C19" s="55"/>
      <c r="D19" s="33"/>
      <c r="E19" s="33" t="s">
        <v>5</v>
      </c>
      <c r="F19" s="57">
        <f>SUM(F9:F18)</f>
        <v>280278</v>
      </c>
      <c r="G19" s="38">
        <f>C9+C10+C11-F19</f>
        <v>-70227.5</v>
      </c>
    </row>
    <row r="20" spans="1:7" ht="12.75">
      <c r="A20" s="35" t="s">
        <v>8</v>
      </c>
      <c r="B20" s="12"/>
      <c r="C20" s="50">
        <v>0</v>
      </c>
      <c r="D20" s="12" t="s">
        <v>15</v>
      </c>
      <c r="E20" s="12" t="s">
        <v>84</v>
      </c>
      <c r="F20" s="50">
        <v>26478.8</v>
      </c>
      <c r="G20" s="36"/>
    </row>
    <row r="21" spans="1:7" ht="12.75">
      <c r="A21" s="3"/>
      <c r="B21" s="2"/>
      <c r="C21" s="41"/>
      <c r="D21" s="2"/>
      <c r="E21" s="45" t="s">
        <v>92</v>
      </c>
      <c r="F21" s="40">
        <v>24660.6</v>
      </c>
      <c r="G21" s="9"/>
    </row>
    <row r="22" spans="1:7" ht="12.75">
      <c r="A22" s="3"/>
      <c r="B22" s="2"/>
      <c r="C22" s="41"/>
      <c r="D22" s="2"/>
      <c r="E22" s="2" t="s">
        <v>85</v>
      </c>
      <c r="F22" s="40">
        <v>115271.6</v>
      </c>
      <c r="G22" s="18"/>
    </row>
    <row r="23" spans="1:7" ht="13.5" thickBot="1">
      <c r="A23" s="19"/>
      <c r="B23" s="20"/>
      <c r="C23" s="56"/>
      <c r="D23" s="20"/>
      <c r="E23" s="20" t="s">
        <v>5</v>
      </c>
      <c r="F23" s="56">
        <f>SUM(F20:F22)</f>
        <v>166411</v>
      </c>
      <c r="G23" s="18">
        <f>C20-F23</f>
        <v>-166411</v>
      </c>
    </row>
    <row r="24" spans="1:7" ht="12.75">
      <c r="A24" s="17" t="s">
        <v>3</v>
      </c>
      <c r="B24" s="4"/>
      <c r="C24" s="46">
        <v>0</v>
      </c>
      <c r="D24" s="5" t="s">
        <v>15</v>
      </c>
      <c r="E24" s="4" t="s">
        <v>7</v>
      </c>
      <c r="F24" s="46">
        <v>1674</v>
      </c>
      <c r="G24" s="8"/>
    </row>
    <row r="25" spans="1:7" ht="13.5" thickBot="1">
      <c r="A25" s="19"/>
      <c r="B25" s="20"/>
      <c r="C25" s="56"/>
      <c r="D25" s="20"/>
      <c r="E25" s="20" t="s">
        <v>5</v>
      </c>
      <c r="F25" s="56">
        <f>SUM(F24:F24)</f>
        <v>1674</v>
      </c>
      <c r="G25" s="21">
        <f>C24-F25</f>
        <v>-1674</v>
      </c>
    </row>
    <row r="26" spans="1:7" ht="13.5" thickBot="1">
      <c r="A26" s="13" t="s">
        <v>9</v>
      </c>
      <c r="B26" s="22"/>
      <c r="C26" s="51">
        <v>0</v>
      </c>
      <c r="D26" s="22" t="s">
        <v>15</v>
      </c>
      <c r="E26" s="22" t="s">
        <v>86</v>
      </c>
      <c r="F26" s="51">
        <v>23460</v>
      </c>
      <c r="G26" s="23">
        <f>C26-F26</f>
        <v>-23460</v>
      </c>
    </row>
    <row r="27" spans="1:7" ht="12.75">
      <c r="A27" s="17" t="s">
        <v>18</v>
      </c>
      <c r="B27" s="2" t="s">
        <v>88</v>
      </c>
      <c r="C27" s="40">
        <v>1697</v>
      </c>
      <c r="D27" s="5" t="s">
        <v>16</v>
      </c>
      <c r="E27" s="105" t="s">
        <v>67</v>
      </c>
      <c r="F27" s="53">
        <v>396</v>
      </c>
      <c r="G27" s="8"/>
    </row>
    <row r="28" spans="1:7" ht="12.75">
      <c r="A28" s="35"/>
      <c r="B28" s="12"/>
      <c r="C28" s="50"/>
      <c r="D28" s="2" t="s">
        <v>16</v>
      </c>
      <c r="E28" s="45" t="s">
        <v>66</v>
      </c>
      <c r="F28" s="40">
        <v>15283</v>
      </c>
      <c r="G28" s="36"/>
    </row>
    <row r="29" spans="1:7" ht="12.75">
      <c r="A29" s="3"/>
      <c r="B29" s="2"/>
      <c r="C29" s="41"/>
      <c r="D29" s="2" t="s">
        <v>15</v>
      </c>
      <c r="E29" s="45" t="s">
        <v>60</v>
      </c>
      <c r="F29" s="40">
        <v>2036</v>
      </c>
      <c r="G29" s="9"/>
    </row>
    <row r="30" spans="1:7" ht="12.75">
      <c r="A30" s="3"/>
      <c r="B30" s="2"/>
      <c r="C30" s="41"/>
      <c r="D30" s="12" t="s">
        <v>15</v>
      </c>
      <c r="E30" s="45" t="s">
        <v>65</v>
      </c>
      <c r="F30" s="40">
        <v>2571</v>
      </c>
      <c r="G30" s="9"/>
    </row>
    <row r="31" spans="1:7" ht="12.75">
      <c r="A31" s="3"/>
      <c r="B31" s="2"/>
      <c r="C31" s="41"/>
      <c r="D31" s="2" t="s">
        <v>17</v>
      </c>
      <c r="E31" s="2" t="s">
        <v>21</v>
      </c>
      <c r="F31" s="40">
        <v>38965</v>
      </c>
      <c r="G31" s="9"/>
    </row>
    <row r="32" spans="1:7" ht="12.75">
      <c r="A32" s="6"/>
      <c r="B32" s="7"/>
      <c r="C32" s="42"/>
      <c r="D32" s="7" t="s">
        <v>2</v>
      </c>
      <c r="E32" s="2" t="s">
        <v>7</v>
      </c>
      <c r="F32" s="40">
        <v>4827</v>
      </c>
      <c r="G32" s="27"/>
    </row>
    <row r="33" spans="1:7" ht="12.75">
      <c r="A33" s="6"/>
      <c r="B33" s="7"/>
      <c r="C33" s="42"/>
      <c r="D33" s="45" t="s">
        <v>49</v>
      </c>
      <c r="E33" s="45" t="s">
        <v>20</v>
      </c>
      <c r="F33" s="40">
        <v>1261</v>
      </c>
      <c r="G33" s="27"/>
    </row>
    <row r="34" spans="1:7" ht="12.75">
      <c r="A34" s="6"/>
      <c r="B34" s="7"/>
      <c r="C34" s="42"/>
      <c r="D34" s="43" t="s">
        <v>52</v>
      </c>
      <c r="E34" s="43" t="s">
        <v>51</v>
      </c>
      <c r="F34" s="44">
        <v>1400</v>
      </c>
      <c r="G34" s="27"/>
    </row>
    <row r="35" spans="1:7" ht="13.5" thickBot="1">
      <c r="A35" s="19"/>
      <c r="B35" s="20"/>
      <c r="C35" s="56"/>
      <c r="D35" s="20"/>
      <c r="E35" s="20" t="s">
        <v>22</v>
      </c>
      <c r="F35" s="56">
        <f>SUM(F27:F34)</f>
        <v>66739</v>
      </c>
      <c r="G35" s="21">
        <f>C27-F35</f>
        <v>-65042</v>
      </c>
    </row>
    <row r="36" spans="1:7" ht="13.5" thickBot="1">
      <c r="A36" s="24" t="s">
        <v>10</v>
      </c>
      <c r="B36" s="25"/>
      <c r="C36" s="57">
        <f>SUM(C4:C35)</f>
        <v>1282383.5</v>
      </c>
      <c r="D36" s="25"/>
      <c r="E36" s="25"/>
      <c r="F36" s="57">
        <f>SUM(F4:F35)-F7-F19-F23-F25-F35</f>
        <v>1684418.4</v>
      </c>
      <c r="G36" s="26">
        <f>SUM(G8:G35)</f>
        <v>-402034.9</v>
      </c>
    </row>
    <row r="37" spans="3:7" ht="12.75">
      <c r="C37" s="39"/>
      <c r="F37" s="1"/>
      <c r="G37" s="1"/>
    </row>
    <row r="38" spans="3:7" ht="12.75">
      <c r="C38" s="39"/>
      <c r="F38" s="1"/>
      <c r="G38" s="1"/>
    </row>
    <row r="39" spans="3:7" ht="12.75">
      <c r="C39" s="1"/>
      <c r="F39" s="1"/>
      <c r="G39" s="1"/>
    </row>
    <row r="40" spans="6:7" ht="12.75">
      <c r="F40" s="1"/>
      <c r="G40" s="1"/>
    </row>
    <row r="41" spans="6:7" ht="12.75">
      <c r="F41" s="1"/>
      <c r="G41" s="1"/>
    </row>
    <row r="42" spans="6:7" ht="12.75">
      <c r="F42" s="1"/>
      <c r="G42" s="1"/>
    </row>
    <row r="43" spans="6:7" ht="12.75">
      <c r="F43" s="1"/>
      <c r="G43" s="1"/>
    </row>
    <row r="44" spans="6:7" ht="12.75">
      <c r="F44" s="1"/>
      <c r="G44" s="1"/>
    </row>
    <row r="45" spans="6:7" ht="12.75">
      <c r="F45" s="1"/>
      <c r="G45" s="1"/>
    </row>
    <row r="46" spans="6:7" ht="12.75">
      <c r="F46" s="1"/>
      <c r="G46" s="1"/>
    </row>
  </sheetData>
  <sheetProtection/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2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0.140625" style="0" customWidth="1"/>
    <col min="2" max="2" width="42.7109375" style="0" customWidth="1"/>
    <col min="3" max="3" width="9.00390625" style="0" customWidth="1"/>
    <col min="4" max="4" width="9.421875" style="0" customWidth="1"/>
    <col min="5" max="5" width="10.421875" style="0" customWidth="1"/>
  </cols>
  <sheetData>
    <row r="1" ht="12.75">
      <c r="A1" s="11" t="s">
        <v>87</v>
      </c>
    </row>
    <row r="2" ht="13.5" thickBot="1"/>
    <row r="3" spans="1:9" ht="13.5" thickBot="1">
      <c r="A3" s="60" t="s">
        <v>23</v>
      </c>
      <c r="B3" s="61" t="s">
        <v>24</v>
      </c>
      <c r="C3" s="61" t="s">
        <v>25</v>
      </c>
      <c r="D3" s="62" t="s">
        <v>39</v>
      </c>
      <c r="E3" s="63" t="s">
        <v>40</v>
      </c>
      <c r="F3" s="62" t="s">
        <v>45</v>
      </c>
      <c r="G3" s="22" t="s">
        <v>68</v>
      </c>
      <c r="H3" s="64" t="s">
        <v>69</v>
      </c>
      <c r="I3" s="65" t="s">
        <v>70</v>
      </c>
    </row>
    <row r="4" spans="1:9" ht="12.75">
      <c r="A4" s="66">
        <v>150101</v>
      </c>
      <c r="B4" s="67" t="s">
        <v>93</v>
      </c>
      <c r="C4" s="68">
        <v>0</v>
      </c>
      <c r="D4" s="69">
        <v>46.8336</v>
      </c>
      <c r="E4" s="69">
        <v>32.4534</v>
      </c>
      <c r="F4" s="69">
        <v>30.5852</v>
      </c>
      <c r="G4" s="70">
        <v>26.8271</v>
      </c>
      <c r="H4" s="28">
        <v>28.9831</v>
      </c>
      <c r="I4" s="104">
        <v>46.3114</v>
      </c>
    </row>
    <row r="5" spans="1:9" ht="12.75">
      <c r="A5" s="71">
        <v>150102</v>
      </c>
      <c r="B5" s="72" t="s">
        <v>95</v>
      </c>
      <c r="C5" s="73">
        <v>0</v>
      </c>
      <c r="D5" s="74">
        <v>16.1411</v>
      </c>
      <c r="E5" s="74">
        <v>21.5805</v>
      </c>
      <c r="F5" s="74">
        <v>22.8629</v>
      </c>
      <c r="G5" s="32">
        <v>16.3441</v>
      </c>
      <c r="H5" s="29">
        <v>16.5519</v>
      </c>
      <c r="I5" s="104">
        <v>24.5375</v>
      </c>
    </row>
    <row r="6" spans="1:9" ht="12.75">
      <c r="A6" s="71">
        <v>150107</v>
      </c>
      <c r="B6" s="72" t="s">
        <v>94</v>
      </c>
      <c r="C6" s="73">
        <v>0</v>
      </c>
      <c r="D6" s="74">
        <v>28.7279</v>
      </c>
      <c r="E6" s="74">
        <v>17.2079</v>
      </c>
      <c r="F6" s="74">
        <v>16.6144</v>
      </c>
      <c r="G6" s="32">
        <v>19.4599</v>
      </c>
      <c r="H6" s="29">
        <v>14.9376</v>
      </c>
      <c r="I6" s="104">
        <v>13.8625</v>
      </c>
    </row>
    <row r="7" spans="1:9" ht="12.75">
      <c r="A7" s="71">
        <v>150110</v>
      </c>
      <c r="B7" s="72" t="s">
        <v>26</v>
      </c>
      <c r="C7" s="73" t="s">
        <v>27</v>
      </c>
      <c r="D7" s="74">
        <v>0.195</v>
      </c>
      <c r="E7" s="74">
        <v>0.08</v>
      </c>
      <c r="F7" s="74">
        <v>0.21</v>
      </c>
      <c r="G7" s="32">
        <v>0.315</v>
      </c>
      <c r="H7" s="29">
        <v>0.193</v>
      </c>
      <c r="I7" s="104">
        <v>0.316</v>
      </c>
    </row>
    <row r="8" spans="1:9" ht="12.75">
      <c r="A8" s="71">
        <v>160103</v>
      </c>
      <c r="B8" s="72" t="s">
        <v>28</v>
      </c>
      <c r="C8" s="73">
        <v>0</v>
      </c>
      <c r="D8" s="74">
        <v>3.81</v>
      </c>
      <c r="E8" s="74">
        <v>3.99</v>
      </c>
      <c r="F8" s="74">
        <v>4.65</v>
      </c>
      <c r="G8" s="32">
        <v>3.63</v>
      </c>
      <c r="H8" s="29">
        <v>2.718</v>
      </c>
      <c r="I8" s="104">
        <v>4.131</v>
      </c>
    </row>
    <row r="9" spans="1:9" ht="12.75">
      <c r="A9" s="71">
        <v>160113</v>
      </c>
      <c r="B9" s="72" t="s">
        <v>71</v>
      </c>
      <c r="C9" s="73">
        <v>0</v>
      </c>
      <c r="D9" s="74">
        <v>0</v>
      </c>
      <c r="E9" s="74">
        <v>0</v>
      </c>
      <c r="F9" s="74">
        <v>0</v>
      </c>
      <c r="G9" s="32">
        <v>0.001</v>
      </c>
      <c r="H9" s="29">
        <v>0</v>
      </c>
      <c r="I9" s="104">
        <v>0</v>
      </c>
    </row>
    <row r="10" spans="1:9" ht="12.75">
      <c r="A10" s="71">
        <v>160107</v>
      </c>
      <c r="B10" s="72" t="s">
        <v>72</v>
      </c>
      <c r="C10" s="73" t="s">
        <v>27</v>
      </c>
      <c r="D10" s="74">
        <v>0</v>
      </c>
      <c r="E10" s="74">
        <v>0</v>
      </c>
      <c r="F10" s="74">
        <v>0</v>
      </c>
      <c r="G10" s="32">
        <v>0</v>
      </c>
      <c r="H10" s="29">
        <v>0</v>
      </c>
      <c r="I10" s="104">
        <v>0.001</v>
      </c>
    </row>
    <row r="11" spans="1:9" ht="12.75">
      <c r="A11" s="71">
        <v>160507</v>
      </c>
      <c r="B11" s="72" t="s">
        <v>73</v>
      </c>
      <c r="C11" s="73" t="s">
        <v>27</v>
      </c>
      <c r="D11" s="74">
        <v>0</v>
      </c>
      <c r="E11" s="74">
        <v>0</v>
      </c>
      <c r="F11" s="74">
        <v>0</v>
      </c>
      <c r="G11" s="32">
        <v>0.005</v>
      </c>
      <c r="H11" s="29">
        <v>0</v>
      </c>
      <c r="I11" s="104">
        <v>0</v>
      </c>
    </row>
    <row r="12" spans="1:9" ht="12.75">
      <c r="A12" s="71">
        <v>200110</v>
      </c>
      <c r="B12" s="72" t="s">
        <v>74</v>
      </c>
      <c r="C12" s="73">
        <v>0</v>
      </c>
      <c r="D12" s="74">
        <v>0</v>
      </c>
      <c r="E12" s="74">
        <v>0</v>
      </c>
      <c r="F12" s="74">
        <v>0</v>
      </c>
      <c r="G12" s="32">
        <v>0</v>
      </c>
      <c r="H12" s="29">
        <v>0</v>
      </c>
      <c r="I12" s="104">
        <v>0.2</v>
      </c>
    </row>
    <row r="13" spans="1:9" ht="12.75">
      <c r="A13" s="71">
        <v>200114</v>
      </c>
      <c r="B13" s="72" t="s">
        <v>46</v>
      </c>
      <c r="C13" s="73" t="s">
        <v>27</v>
      </c>
      <c r="D13" s="74">
        <v>0</v>
      </c>
      <c r="E13" s="74">
        <v>0</v>
      </c>
      <c r="F13" s="74">
        <v>0.001</v>
      </c>
      <c r="G13" s="32">
        <v>0.001</v>
      </c>
      <c r="H13" s="29">
        <v>0</v>
      </c>
      <c r="I13" s="104">
        <v>0</v>
      </c>
    </row>
    <row r="14" spans="1:9" ht="12.75">
      <c r="A14" s="71">
        <v>200125</v>
      </c>
      <c r="B14" s="72" t="s">
        <v>41</v>
      </c>
      <c r="C14" s="73">
        <v>0</v>
      </c>
      <c r="D14" s="74">
        <v>0.0368</v>
      </c>
      <c r="E14" s="74">
        <v>0.0276</v>
      </c>
      <c r="F14" s="74">
        <v>0.0368</v>
      </c>
      <c r="G14" s="32">
        <v>0</v>
      </c>
      <c r="H14" s="29">
        <v>0</v>
      </c>
      <c r="I14" s="104">
        <v>0</v>
      </c>
    </row>
    <row r="15" spans="1:9" ht="12.75">
      <c r="A15" s="71">
        <v>200126</v>
      </c>
      <c r="B15" s="72" t="s">
        <v>29</v>
      </c>
      <c r="C15" s="73" t="s">
        <v>27</v>
      </c>
      <c r="D15" s="74">
        <v>0.33</v>
      </c>
      <c r="E15" s="74">
        <v>0.165</v>
      </c>
      <c r="F15" s="74">
        <v>0.085</v>
      </c>
      <c r="G15" s="32">
        <v>0.068</v>
      </c>
      <c r="H15" s="29">
        <v>0.04</v>
      </c>
      <c r="I15" s="104">
        <v>0.088</v>
      </c>
    </row>
    <row r="16" spans="1:9" ht="12.75">
      <c r="A16" s="71">
        <v>200127</v>
      </c>
      <c r="B16" s="72" t="s">
        <v>30</v>
      </c>
      <c r="C16" s="73" t="s">
        <v>27</v>
      </c>
      <c r="D16" s="74">
        <v>0.51</v>
      </c>
      <c r="E16" s="74">
        <v>0.455</v>
      </c>
      <c r="F16" s="74">
        <v>0.79</v>
      </c>
      <c r="G16" s="32">
        <v>0.555</v>
      </c>
      <c r="H16" s="29">
        <v>0.655</v>
      </c>
      <c r="I16" s="104">
        <v>1.385</v>
      </c>
    </row>
    <row r="17" spans="1:9" ht="12.75">
      <c r="A17" s="71">
        <v>200132</v>
      </c>
      <c r="B17" s="72" t="s">
        <v>31</v>
      </c>
      <c r="C17" s="73">
        <v>0</v>
      </c>
      <c r="D17" s="74">
        <v>0.003</v>
      </c>
      <c r="E17" s="74">
        <v>0.001</v>
      </c>
      <c r="F17" s="74">
        <v>0.002</v>
      </c>
      <c r="G17" s="32">
        <v>0.002</v>
      </c>
      <c r="H17" s="29">
        <v>0</v>
      </c>
      <c r="I17" s="104">
        <v>0</v>
      </c>
    </row>
    <row r="18" spans="1:9" ht="12.75">
      <c r="A18" s="71">
        <v>200133</v>
      </c>
      <c r="B18" s="72" t="s">
        <v>32</v>
      </c>
      <c r="C18" s="73" t="s">
        <v>27</v>
      </c>
      <c r="D18" s="74">
        <v>0.18</v>
      </c>
      <c r="E18" s="74">
        <v>0.75</v>
      </c>
      <c r="F18" s="74">
        <v>0.915</v>
      </c>
      <c r="G18" s="76">
        <v>0.09</v>
      </c>
      <c r="H18" s="29">
        <v>0.135</v>
      </c>
      <c r="I18" s="104">
        <v>0</v>
      </c>
    </row>
    <row r="19" spans="1:9" ht="12.75">
      <c r="A19" s="71">
        <v>200201</v>
      </c>
      <c r="B19" s="72" t="s">
        <v>75</v>
      </c>
      <c r="C19" s="73">
        <v>0</v>
      </c>
      <c r="D19" s="74">
        <v>0</v>
      </c>
      <c r="E19" s="74">
        <v>0</v>
      </c>
      <c r="F19" s="74">
        <v>0</v>
      </c>
      <c r="G19" s="76">
        <v>0</v>
      </c>
      <c r="H19" s="29">
        <v>0</v>
      </c>
      <c r="I19" s="30">
        <v>0.86</v>
      </c>
    </row>
    <row r="20" spans="1:9" ht="12.75">
      <c r="A20" s="98">
        <v>200301</v>
      </c>
      <c r="B20" s="99" t="s">
        <v>33</v>
      </c>
      <c r="C20" s="100">
        <v>0</v>
      </c>
      <c r="D20" s="101">
        <v>401.7268</v>
      </c>
      <c r="E20" s="101">
        <v>388.4354</v>
      </c>
      <c r="F20" s="101">
        <v>350.4288</v>
      </c>
      <c r="G20" s="102">
        <v>354.8887</v>
      </c>
      <c r="H20" s="103">
        <v>341.6158</v>
      </c>
      <c r="I20" s="75">
        <v>358.4267</v>
      </c>
    </row>
    <row r="21" spans="1:9" ht="12.75">
      <c r="A21" s="71">
        <v>200303</v>
      </c>
      <c r="B21" s="72" t="s">
        <v>34</v>
      </c>
      <c r="C21" s="73">
        <v>0</v>
      </c>
      <c r="D21" s="74">
        <v>6</v>
      </c>
      <c r="E21" s="74">
        <v>9</v>
      </c>
      <c r="F21" s="74">
        <v>0.61</v>
      </c>
      <c r="G21" s="32">
        <v>0.62</v>
      </c>
      <c r="H21" s="29">
        <v>0</v>
      </c>
      <c r="I21" s="30">
        <v>1.42</v>
      </c>
    </row>
    <row r="22" spans="1:9" ht="12.75">
      <c r="A22" s="71">
        <v>200307</v>
      </c>
      <c r="B22" s="72" t="s">
        <v>35</v>
      </c>
      <c r="C22" s="73">
        <v>0</v>
      </c>
      <c r="D22" s="74">
        <v>81.39</v>
      </c>
      <c r="E22" s="74">
        <v>72.31</v>
      </c>
      <c r="F22" s="74">
        <v>67.33</v>
      </c>
      <c r="G22" s="32">
        <v>84.88</v>
      </c>
      <c r="H22" s="29">
        <v>70.41</v>
      </c>
      <c r="I22" s="30">
        <v>57.18</v>
      </c>
    </row>
    <row r="23" spans="1:9" ht="12.75">
      <c r="A23" s="71">
        <v>200399</v>
      </c>
      <c r="B23" s="72" t="s">
        <v>42</v>
      </c>
      <c r="C23" s="73">
        <v>0</v>
      </c>
      <c r="D23" s="74">
        <v>25</v>
      </c>
      <c r="E23" s="74">
        <v>18</v>
      </c>
      <c r="F23" s="74">
        <v>0</v>
      </c>
      <c r="G23" s="32">
        <v>0</v>
      </c>
      <c r="H23" s="29">
        <v>0</v>
      </c>
      <c r="I23" s="30">
        <v>0</v>
      </c>
    </row>
    <row r="24" spans="1:9" ht="12.75">
      <c r="A24" s="77" t="s">
        <v>76</v>
      </c>
      <c r="B24" s="78" t="s">
        <v>36</v>
      </c>
      <c r="C24" s="79" t="s">
        <v>27</v>
      </c>
      <c r="D24" s="80">
        <v>0.305</v>
      </c>
      <c r="E24" s="80">
        <v>0.025</v>
      </c>
      <c r="F24" s="74">
        <v>0.03</v>
      </c>
      <c r="G24" s="32">
        <v>0.005</v>
      </c>
      <c r="H24" s="29">
        <v>0.015</v>
      </c>
      <c r="I24" s="30">
        <v>0.015</v>
      </c>
    </row>
    <row r="25" spans="1:9" ht="12.75">
      <c r="A25" s="71">
        <v>170302</v>
      </c>
      <c r="B25" s="72" t="s">
        <v>43</v>
      </c>
      <c r="C25" s="73">
        <v>0</v>
      </c>
      <c r="D25" s="81">
        <v>43.41</v>
      </c>
      <c r="E25" s="74">
        <v>0</v>
      </c>
      <c r="F25" s="74">
        <v>0</v>
      </c>
      <c r="G25" s="32">
        <v>0</v>
      </c>
      <c r="H25" s="29">
        <v>0</v>
      </c>
      <c r="I25" s="30">
        <v>2.06</v>
      </c>
    </row>
    <row r="26" spans="1:9" ht="12.75">
      <c r="A26" s="71">
        <v>170101</v>
      </c>
      <c r="B26" s="72" t="s">
        <v>77</v>
      </c>
      <c r="C26" s="73">
        <v>0</v>
      </c>
      <c r="D26" s="81">
        <v>0</v>
      </c>
      <c r="E26" s="74">
        <v>0</v>
      </c>
      <c r="F26" s="74">
        <v>0</v>
      </c>
      <c r="G26" s="32">
        <v>3.36</v>
      </c>
      <c r="H26" s="29">
        <v>24.7</v>
      </c>
      <c r="I26" s="30">
        <v>11.38</v>
      </c>
    </row>
    <row r="27" spans="1:9" ht="12.75">
      <c r="A27" s="71">
        <v>170102</v>
      </c>
      <c r="B27" s="72" t="s">
        <v>38</v>
      </c>
      <c r="C27" s="73">
        <v>0</v>
      </c>
      <c r="D27" s="81">
        <v>0</v>
      </c>
      <c r="E27" s="81">
        <v>0</v>
      </c>
      <c r="F27" s="74">
        <v>12.66</v>
      </c>
      <c r="G27" s="32">
        <v>6.22</v>
      </c>
      <c r="H27" s="29">
        <v>0</v>
      </c>
      <c r="I27" s="30">
        <v>0.2</v>
      </c>
    </row>
    <row r="28" spans="1:9" ht="12.75">
      <c r="A28" s="82">
        <v>170107</v>
      </c>
      <c r="B28" s="78" t="s">
        <v>47</v>
      </c>
      <c r="C28" s="83">
        <v>0</v>
      </c>
      <c r="D28" s="84">
        <v>0</v>
      </c>
      <c r="E28" s="84">
        <v>0</v>
      </c>
      <c r="F28" s="80">
        <v>15.16</v>
      </c>
      <c r="G28" s="85">
        <v>21.78</v>
      </c>
      <c r="H28" s="31">
        <v>0</v>
      </c>
      <c r="I28" s="30">
        <v>0</v>
      </c>
    </row>
    <row r="29" spans="1:9" ht="12.75">
      <c r="A29" s="16">
        <v>170504</v>
      </c>
      <c r="B29" s="86" t="s">
        <v>48</v>
      </c>
      <c r="C29" s="16">
        <v>0</v>
      </c>
      <c r="D29" s="32">
        <v>0</v>
      </c>
      <c r="E29" s="32">
        <v>0</v>
      </c>
      <c r="F29" s="32">
        <v>4.2</v>
      </c>
      <c r="G29" s="87">
        <v>0</v>
      </c>
      <c r="H29" s="32">
        <v>0</v>
      </c>
      <c r="I29" s="30">
        <v>0</v>
      </c>
    </row>
    <row r="30" spans="1:9" ht="12.75">
      <c r="A30" s="16">
        <v>170605</v>
      </c>
      <c r="B30" s="86" t="s">
        <v>78</v>
      </c>
      <c r="C30" s="16" t="s">
        <v>27</v>
      </c>
      <c r="D30" s="32">
        <v>0</v>
      </c>
      <c r="E30" s="32">
        <v>0</v>
      </c>
      <c r="F30" s="32">
        <v>0</v>
      </c>
      <c r="G30" s="87">
        <v>0</v>
      </c>
      <c r="H30" s="32">
        <v>0</v>
      </c>
      <c r="I30" s="88">
        <v>0.97</v>
      </c>
    </row>
    <row r="31" spans="1:9" ht="13.5" thickBot="1">
      <c r="A31" s="89">
        <v>180103</v>
      </c>
      <c r="B31" s="90" t="s">
        <v>44</v>
      </c>
      <c r="C31" s="91" t="s">
        <v>27</v>
      </c>
      <c r="D31" s="92">
        <v>0.001</v>
      </c>
      <c r="E31" s="92">
        <v>0</v>
      </c>
      <c r="F31" s="92">
        <v>0</v>
      </c>
      <c r="G31" s="76">
        <v>0</v>
      </c>
      <c r="H31" s="93">
        <v>0</v>
      </c>
      <c r="I31" s="88">
        <v>0</v>
      </c>
    </row>
    <row r="32" spans="1:9" ht="13.5" thickBot="1">
      <c r="A32" s="94" t="s">
        <v>0</v>
      </c>
      <c r="B32" s="95"/>
      <c r="C32" s="95"/>
      <c r="D32" s="96">
        <f aca="true" t="shared" si="0" ref="D32:I32">SUM(D4:D31)</f>
        <v>654.6002</v>
      </c>
      <c r="E32" s="96">
        <f t="shared" si="0"/>
        <v>564.4807999999999</v>
      </c>
      <c r="F32" s="96">
        <f t="shared" si="0"/>
        <v>527.1711</v>
      </c>
      <c r="G32" s="14">
        <f t="shared" si="0"/>
        <v>539.0518</v>
      </c>
      <c r="H32" s="97">
        <f t="shared" si="0"/>
        <v>500.9543999999999</v>
      </c>
      <c r="I32" s="97">
        <f t="shared" si="0"/>
        <v>523.3441000000001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1"/>
  <sheetViews>
    <sheetView tabSelected="1" zoomScalePageLayoutView="0" workbookViewId="0" topLeftCell="A1">
      <selection activeCell="I17" sqref="I17:I21"/>
    </sheetView>
  </sheetViews>
  <sheetFormatPr defaultColWidth="9.140625" defaultRowHeight="12.75"/>
  <cols>
    <col min="1" max="1" width="17.57421875" style="0" customWidth="1"/>
    <col min="2" max="2" width="19.421875" style="0" customWidth="1"/>
    <col min="3" max="3" width="11.57421875" style="0" customWidth="1"/>
    <col min="4" max="4" width="19.00390625" style="0" customWidth="1"/>
    <col min="5" max="5" width="22.00390625" style="0" customWidth="1"/>
    <col min="6" max="6" width="11.7109375" style="0" bestFit="1" customWidth="1"/>
    <col min="7" max="7" width="12.421875" style="0" customWidth="1"/>
  </cols>
  <sheetData>
    <row r="1" ht="18">
      <c r="A1" s="10" t="s">
        <v>96</v>
      </c>
    </row>
    <row r="2" ht="13.5" thickBot="1"/>
    <row r="3" spans="1:7" ht="13.5" thickBot="1">
      <c r="A3" s="13"/>
      <c r="B3" s="14"/>
      <c r="C3" s="15" t="s">
        <v>11</v>
      </c>
      <c r="D3" s="120"/>
      <c r="E3" s="14"/>
      <c r="F3" s="14" t="s">
        <v>12</v>
      </c>
      <c r="G3" s="15" t="s">
        <v>10</v>
      </c>
    </row>
    <row r="4" spans="1:7" ht="12.75">
      <c r="A4" s="17" t="s">
        <v>4</v>
      </c>
      <c r="B4" s="4" t="s">
        <v>37</v>
      </c>
      <c r="C4" s="144">
        <v>1045484</v>
      </c>
      <c r="D4" s="121" t="s">
        <v>15</v>
      </c>
      <c r="E4" s="4" t="s">
        <v>6</v>
      </c>
      <c r="F4" s="46">
        <v>522405.9</v>
      </c>
      <c r="G4" s="152"/>
    </row>
    <row r="5" spans="1:7" ht="12.75">
      <c r="A5" s="3"/>
      <c r="B5" s="2" t="s">
        <v>19</v>
      </c>
      <c r="C5" s="140"/>
      <c r="D5" s="122"/>
      <c r="E5" s="2" t="s">
        <v>7</v>
      </c>
      <c r="F5" s="40">
        <v>546015.81</v>
      </c>
      <c r="G5" s="140"/>
    </row>
    <row r="6" spans="1:7" ht="12.75">
      <c r="A6" s="3"/>
      <c r="B6" s="2"/>
      <c r="C6" s="140"/>
      <c r="D6" s="122"/>
      <c r="E6" s="2" t="s">
        <v>13</v>
      </c>
      <c r="F6" s="40">
        <v>35880</v>
      </c>
      <c r="G6" s="140"/>
    </row>
    <row r="7" spans="1:7" ht="12.75">
      <c r="A7" s="3"/>
      <c r="B7" s="2"/>
      <c r="C7" s="140"/>
      <c r="D7" s="122"/>
      <c r="E7" s="2" t="s">
        <v>5</v>
      </c>
      <c r="F7" s="41">
        <f>SUM(F4:F6)</f>
        <v>1104301.71</v>
      </c>
      <c r="G7" s="153"/>
    </row>
    <row r="8" spans="1:7" ht="13.5" thickBot="1">
      <c r="A8" s="6"/>
      <c r="B8" s="7"/>
      <c r="C8" s="141"/>
      <c r="D8" s="123" t="s">
        <v>54</v>
      </c>
      <c r="E8" s="43" t="s">
        <v>112</v>
      </c>
      <c r="F8" s="44">
        <v>4569.6</v>
      </c>
      <c r="G8" s="154">
        <f>C4-F7-F8</f>
        <v>-63387.30999999996</v>
      </c>
    </row>
    <row r="9" spans="1:8" ht="12.75">
      <c r="A9" s="52" t="s">
        <v>1</v>
      </c>
      <c r="B9" s="5" t="s">
        <v>14</v>
      </c>
      <c r="C9" s="143">
        <v>219478</v>
      </c>
      <c r="D9" s="124" t="s">
        <v>15</v>
      </c>
      <c r="E9" s="5" t="s">
        <v>113</v>
      </c>
      <c r="F9" s="53">
        <v>119519.5</v>
      </c>
      <c r="G9" s="155"/>
      <c r="H9" s="47"/>
    </row>
    <row r="10" spans="1:7" ht="12.75">
      <c r="A10" s="37"/>
      <c r="B10" s="2" t="s">
        <v>124</v>
      </c>
      <c r="C10" s="136">
        <v>36528</v>
      </c>
      <c r="D10" s="2" t="s">
        <v>15</v>
      </c>
      <c r="E10" s="125" t="s">
        <v>114</v>
      </c>
      <c r="F10" s="40">
        <v>66976</v>
      </c>
      <c r="G10" s="153"/>
    </row>
    <row r="11" spans="1:7" ht="12.75">
      <c r="A11" s="37"/>
      <c r="B11" s="2" t="s">
        <v>123</v>
      </c>
      <c r="C11" s="137">
        <v>13232</v>
      </c>
      <c r="D11" s="2" t="s">
        <v>15</v>
      </c>
      <c r="E11" s="45" t="s">
        <v>115</v>
      </c>
      <c r="F11" s="40">
        <v>10626</v>
      </c>
      <c r="G11" s="153"/>
    </row>
    <row r="12" spans="1:7" ht="12.75">
      <c r="A12" s="37"/>
      <c r="B12" s="2"/>
      <c r="C12" s="137"/>
      <c r="D12" s="2" t="s">
        <v>15</v>
      </c>
      <c r="E12" s="45" t="s">
        <v>116</v>
      </c>
      <c r="F12" s="40">
        <v>13636.7</v>
      </c>
      <c r="G12" s="153"/>
    </row>
    <row r="13" spans="1:7" ht="12.75">
      <c r="A13" s="37"/>
      <c r="B13" s="2"/>
      <c r="C13" s="137"/>
      <c r="D13" s="2" t="s">
        <v>15</v>
      </c>
      <c r="E13" s="45" t="s">
        <v>117</v>
      </c>
      <c r="F13" s="40">
        <v>6795.36</v>
      </c>
      <c r="G13" s="153"/>
    </row>
    <row r="14" spans="1:7" ht="12.75">
      <c r="A14" s="37"/>
      <c r="B14" s="2"/>
      <c r="C14" s="137"/>
      <c r="D14" s="125" t="s">
        <v>126</v>
      </c>
      <c r="E14" s="45" t="s">
        <v>129</v>
      </c>
      <c r="F14" s="40">
        <v>2420</v>
      </c>
      <c r="G14" s="153"/>
    </row>
    <row r="15" spans="1:7" ht="12.75">
      <c r="A15" s="37"/>
      <c r="B15" s="2"/>
      <c r="C15" s="137"/>
      <c r="D15" s="125" t="s">
        <v>56</v>
      </c>
      <c r="E15" s="45" t="s">
        <v>81</v>
      </c>
      <c r="F15" s="40">
        <v>10208</v>
      </c>
      <c r="G15" s="153"/>
    </row>
    <row r="16" spans="1:7" ht="12.75">
      <c r="A16" s="37"/>
      <c r="B16" s="2"/>
      <c r="C16" s="137"/>
      <c r="D16" s="125" t="s">
        <v>57</v>
      </c>
      <c r="E16" s="45" t="s">
        <v>50</v>
      </c>
      <c r="F16" s="40">
        <v>55346</v>
      </c>
      <c r="G16" s="153"/>
    </row>
    <row r="17" spans="1:9" ht="12.75">
      <c r="A17" s="37"/>
      <c r="B17" s="2"/>
      <c r="C17" s="137"/>
      <c r="D17" s="125" t="s">
        <v>58</v>
      </c>
      <c r="E17" s="45" t="s">
        <v>59</v>
      </c>
      <c r="F17" s="40">
        <v>1030</v>
      </c>
      <c r="G17" s="153"/>
      <c r="I17" s="47"/>
    </row>
    <row r="18" spans="1:7" ht="12.75">
      <c r="A18" s="37"/>
      <c r="B18" s="2"/>
      <c r="C18" s="137"/>
      <c r="D18" s="122" t="s">
        <v>127</v>
      </c>
      <c r="E18" s="45" t="s">
        <v>128</v>
      </c>
      <c r="F18" s="40">
        <v>430</v>
      </c>
      <c r="G18" s="153"/>
    </row>
    <row r="19" spans="1:7" ht="12.75">
      <c r="A19" s="37"/>
      <c r="B19" s="2"/>
      <c r="C19" s="137"/>
      <c r="D19" s="125" t="s">
        <v>62</v>
      </c>
      <c r="E19" s="45" t="s">
        <v>89</v>
      </c>
      <c r="F19" s="40">
        <v>15200.1</v>
      </c>
      <c r="G19" s="153"/>
    </row>
    <row r="20" spans="1:7" ht="12.75">
      <c r="A20" s="37"/>
      <c r="B20" s="2"/>
      <c r="C20" s="137"/>
      <c r="D20" s="125" t="s">
        <v>63</v>
      </c>
      <c r="E20" s="45" t="s">
        <v>90</v>
      </c>
      <c r="F20" s="40">
        <v>6519</v>
      </c>
      <c r="G20" s="153"/>
    </row>
    <row r="21" spans="1:9" ht="12.75">
      <c r="A21" s="37"/>
      <c r="B21" s="2"/>
      <c r="C21" s="137"/>
      <c r="D21" s="125" t="s">
        <v>64</v>
      </c>
      <c r="E21" s="45" t="s">
        <v>91</v>
      </c>
      <c r="F21" s="40">
        <v>390</v>
      </c>
      <c r="G21" s="153"/>
      <c r="I21" s="47"/>
    </row>
    <row r="22" spans="1:7" ht="12.75">
      <c r="A22" s="37"/>
      <c r="B22" s="2"/>
      <c r="C22" s="137"/>
      <c r="D22" s="126" t="s">
        <v>82</v>
      </c>
      <c r="E22" s="58" t="s">
        <v>83</v>
      </c>
      <c r="F22" s="59">
        <v>39083</v>
      </c>
      <c r="G22" s="156"/>
    </row>
    <row r="23" spans="1:7" ht="13.5" thickBot="1">
      <c r="A23" s="146" t="s">
        <v>5</v>
      </c>
      <c r="B23" s="33"/>
      <c r="C23" s="145">
        <v>269238</v>
      </c>
      <c r="D23" s="127"/>
      <c r="E23" s="33" t="s">
        <v>5</v>
      </c>
      <c r="F23" s="57">
        <f>SUM(F9:F22)</f>
        <v>348179.66</v>
      </c>
      <c r="G23" s="157">
        <f>C9+C10+C11-F23</f>
        <v>-78941.65999999997</v>
      </c>
    </row>
    <row r="24" spans="1:7" ht="12.75">
      <c r="A24" s="35" t="s">
        <v>8</v>
      </c>
      <c r="B24" s="12"/>
      <c r="C24" s="139">
        <v>0</v>
      </c>
      <c r="D24" s="128" t="s">
        <v>15</v>
      </c>
      <c r="E24" s="12" t="s">
        <v>84</v>
      </c>
      <c r="F24" s="50">
        <v>26478.67</v>
      </c>
      <c r="G24" s="158"/>
    </row>
    <row r="25" spans="1:7" ht="12.75">
      <c r="A25" s="3"/>
      <c r="B25" s="2"/>
      <c r="C25" s="140"/>
      <c r="D25" s="128" t="s">
        <v>15</v>
      </c>
      <c r="E25" s="45" t="s">
        <v>92</v>
      </c>
      <c r="F25" s="40">
        <v>26489.1</v>
      </c>
      <c r="G25" s="140"/>
    </row>
    <row r="26" spans="1:7" ht="12.75">
      <c r="A26" s="3"/>
      <c r="B26" s="2"/>
      <c r="C26" s="140"/>
      <c r="D26" s="128" t="s">
        <v>15</v>
      </c>
      <c r="E26" s="2" t="s">
        <v>118</v>
      </c>
      <c r="F26" s="40">
        <v>14731.5</v>
      </c>
      <c r="G26" s="153"/>
    </row>
    <row r="27" spans="1:7" ht="12.75">
      <c r="A27" s="6"/>
      <c r="B27" s="7"/>
      <c r="C27" s="141"/>
      <c r="D27" s="128" t="s">
        <v>15</v>
      </c>
      <c r="E27" s="7" t="s">
        <v>119</v>
      </c>
      <c r="F27" s="44">
        <v>80916.07</v>
      </c>
      <c r="G27" s="153"/>
    </row>
    <row r="28" spans="1:7" ht="12.75">
      <c r="A28" s="6"/>
      <c r="B28" s="7"/>
      <c r="C28" s="141"/>
      <c r="D28" s="128" t="s">
        <v>15</v>
      </c>
      <c r="E28" s="7" t="s">
        <v>120</v>
      </c>
      <c r="F28" s="44">
        <v>8537.6</v>
      </c>
      <c r="G28" s="153"/>
    </row>
    <row r="29" spans="1:7" ht="13.5" thickBot="1">
      <c r="A29" s="19"/>
      <c r="B29" s="20"/>
      <c r="C29" s="142"/>
      <c r="D29" s="129"/>
      <c r="E29" s="20" t="s">
        <v>5</v>
      </c>
      <c r="F29" s="56">
        <f>SUM(F24:F28)</f>
        <v>157152.94</v>
      </c>
      <c r="G29" s="153">
        <f>C24-F29</f>
        <v>-157152.94</v>
      </c>
    </row>
    <row r="30" spans="1:7" ht="12.75">
      <c r="A30" s="17" t="s">
        <v>3</v>
      </c>
      <c r="B30" s="4"/>
      <c r="C30" s="144">
        <v>0</v>
      </c>
      <c r="D30" s="124" t="s">
        <v>16</v>
      </c>
      <c r="E30" s="4" t="s">
        <v>7</v>
      </c>
      <c r="F30" s="46">
        <v>1198</v>
      </c>
      <c r="G30" s="152"/>
    </row>
    <row r="31" spans="1:7" ht="13.5" thickBot="1">
      <c r="A31" s="19"/>
      <c r="B31" s="20"/>
      <c r="C31" s="142"/>
      <c r="D31" s="129"/>
      <c r="E31" s="20" t="s">
        <v>5</v>
      </c>
      <c r="F31" s="56">
        <f>SUM(F30:F30)</f>
        <v>1198</v>
      </c>
      <c r="G31" s="159">
        <f>C30-F31</f>
        <v>-1198</v>
      </c>
    </row>
    <row r="32" spans="1:7" ht="12.75">
      <c r="A32" s="52" t="s">
        <v>9</v>
      </c>
      <c r="B32" s="5"/>
      <c r="C32" s="143">
        <v>0</v>
      </c>
      <c r="D32" s="124" t="s">
        <v>15</v>
      </c>
      <c r="E32" s="5" t="s">
        <v>86</v>
      </c>
      <c r="F32" s="53">
        <v>23460</v>
      </c>
      <c r="G32" s="155"/>
    </row>
    <row r="33" spans="1:7" ht="12.75">
      <c r="A33" s="147"/>
      <c r="B33" s="7"/>
      <c r="C33" s="44"/>
      <c r="D33" s="7" t="s">
        <v>121</v>
      </c>
      <c r="E33" s="7" t="s">
        <v>122</v>
      </c>
      <c r="F33" s="44">
        <v>5808</v>
      </c>
      <c r="G33" s="154">
        <f>C33-F33-F32</f>
        <v>-29268</v>
      </c>
    </row>
    <row r="34" spans="1:7" ht="13.5" thickBot="1">
      <c r="A34" s="134"/>
      <c r="B34" s="20"/>
      <c r="C34" s="135"/>
      <c r="D34" s="20"/>
      <c r="E34" s="148" t="s">
        <v>5</v>
      </c>
      <c r="F34" s="149">
        <f>SUM(F32:F33)</f>
        <v>29268</v>
      </c>
      <c r="G34" s="159"/>
    </row>
    <row r="35" spans="1:7" ht="12.75">
      <c r="A35" s="35" t="s">
        <v>18</v>
      </c>
      <c r="B35" s="12" t="s">
        <v>88</v>
      </c>
      <c r="C35" s="139">
        <v>1952</v>
      </c>
      <c r="D35" s="132" t="s">
        <v>16</v>
      </c>
      <c r="E35" s="133" t="s">
        <v>67</v>
      </c>
      <c r="F35" s="138">
        <v>7508</v>
      </c>
      <c r="G35" s="158"/>
    </row>
    <row r="36" spans="1:7" ht="12.75">
      <c r="A36" s="35"/>
      <c r="B36" s="12"/>
      <c r="C36" s="139"/>
      <c r="D36" s="122" t="s">
        <v>16</v>
      </c>
      <c r="E36" s="45" t="s">
        <v>66</v>
      </c>
      <c r="F36" s="40">
        <v>19336</v>
      </c>
      <c r="G36" s="158"/>
    </row>
    <row r="37" spans="1:7" ht="12.75">
      <c r="A37" s="3"/>
      <c r="B37" s="2"/>
      <c r="C37" s="140"/>
      <c r="D37" s="122" t="s">
        <v>17</v>
      </c>
      <c r="E37" s="2" t="s">
        <v>125</v>
      </c>
      <c r="F37" s="40">
        <v>51866</v>
      </c>
      <c r="G37" s="140"/>
    </row>
    <row r="38" spans="1:7" ht="12.75">
      <c r="A38" s="6"/>
      <c r="B38" s="7"/>
      <c r="C38" s="141"/>
      <c r="D38" s="130" t="s">
        <v>2</v>
      </c>
      <c r="E38" s="2" t="s">
        <v>7</v>
      </c>
      <c r="F38" s="40">
        <v>12915</v>
      </c>
      <c r="G38" s="141"/>
    </row>
    <row r="39" spans="1:7" ht="12.75">
      <c r="A39" s="6"/>
      <c r="B39" s="7"/>
      <c r="C39" s="141"/>
      <c r="D39" s="123" t="s">
        <v>52</v>
      </c>
      <c r="E39" s="43" t="s">
        <v>51</v>
      </c>
      <c r="F39" s="44">
        <v>1400</v>
      </c>
      <c r="G39" s="141"/>
    </row>
    <row r="40" spans="1:7" ht="13.5" thickBot="1">
      <c r="A40" s="19"/>
      <c r="B40" s="20"/>
      <c r="C40" s="142"/>
      <c r="D40" s="129"/>
      <c r="E40" s="20" t="s">
        <v>22</v>
      </c>
      <c r="F40" s="56">
        <f>SUM(F35:F39)</f>
        <v>93025</v>
      </c>
      <c r="G40" s="159">
        <f>C35-F40</f>
        <v>-91073</v>
      </c>
    </row>
    <row r="41" spans="1:7" ht="13.5" thickBot="1">
      <c r="A41" s="24" t="s">
        <v>10</v>
      </c>
      <c r="B41" s="25"/>
      <c r="C41" s="150">
        <f>SUM(C4:C40)-C23</f>
        <v>1316674</v>
      </c>
      <c r="D41" s="131"/>
      <c r="E41" s="25"/>
      <c r="F41" s="151">
        <f>SUM(F4:F40)-F7-F23-F29-F31-F34-F40</f>
        <v>1737694.9100000004</v>
      </c>
      <c r="G41" s="160">
        <f>SUM(G8:G40)</f>
        <v>-421020.9099999999</v>
      </c>
    </row>
    <row r="42" spans="3:7" ht="12.75">
      <c r="C42" s="39"/>
      <c r="F42" s="1"/>
      <c r="G42" s="1"/>
    </row>
    <row r="43" spans="3:7" ht="12.75">
      <c r="C43" s="39"/>
      <c r="F43" s="1"/>
      <c r="G43" s="1"/>
    </row>
    <row r="44" spans="3:7" ht="12.75">
      <c r="C44" s="1"/>
      <c r="F44" s="1"/>
      <c r="G44" s="1"/>
    </row>
    <row r="45" spans="6:7" ht="12.75">
      <c r="F45" s="1"/>
      <c r="G45" s="1"/>
    </row>
    <row r="46" spans="6:7" ht="12.75">
      <c r="F46" s="1"/>
      <c r="G46" s="1"/>
    </row>
    <row r="47" spans="6:7" ht="12.75">
      <c r="F47" s="1"/>
      <c r="G47" s="1"/>
    </row>
    <row r="48" spans="6:7" ht="12.75">
      <c r="F48" s="1"/>
      <c r="G48" s="1"/>
    </row>
    <row r="49" spans="6:7" ht="12.75">
      <c r="F49" s="1"/>
      <c r="G49" s="1"/>
    </row>
    <row r="50" spans="6:7" ht="12.75">
      <c r="F50" s="1"/>
      <c r="G50" s="1"/>
    </row>
    <row r="51" spans="6:7" ht="12.75">
      <c r="F51" s="1"/>
      <c r="G51" s="1"/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zoomScalePageLayoutView="0" workbookViewId="0" topLeftCell="A16">
      <selection activeCell="J39" sqref="J39"/>
    </sheetView>
  </sheetViews>
  <sheetFormatPr defaultColWidth="9.140625" defaultRowHeight="12.75"/>
  <cols>
    <col min="1" max="1" width="10.140625" style="0" customWidth="1"/>
    <col min="2" max="2" width="42.7109375" style="0" customWidth="1"/>
    <col min="3" max="3" width="9.00390625" style="0" customWidth="1"/>
    <col min="4" max="4" width="9.421875" style="0" customWidth="1"/>
    <col min="5" max="5" width="10.421875" style="0" customWidth="1"/>
  </cols>
  <sheetData>
    <row r="1" ht="12.75">
      <c r="A1" s="11" t="s">
        <v>97</v>
      </c>
    </row>
    <row r="2" ht="13.5" thickBot="1"/>
    <row r="3" spans="1:10" ht="13.5" thickBot="1">
      <c r="A3" s="60" t="s">
        <v>23</v>
      </c>
      <c r="B3" s="61" t="s">
        <v>24</v>
      </c>
      <c r="C3" s="61" t="s">
        <v>25</v>
      </c>
      <c r="D3" s="62" t="s">
        <v>39</v>
      </c>
      <c r="E3" s="63" t="s">
        <v>40</v>
      </c>
      <c r="F3" s="62" t="s">
        <v>45</v>
      </c>
      <c r="G3" s="22" t="s">
        <v>68</v>
      </c>
      <c r="H3" s="64" t="s">
        <v>69</v>
      </c>
      <c r="I3" s="64" t="s">
        <v>70</v>
      </c>
      <c r="J3" s="65" t="s">
        <v>98</v>
      </c>
    </row>
    <row r="4" spans="1:10" ht="12.75">
      <c r="A4" s="66">
        <v>150101</v>
      </c>
      <c r="B4" s="67" t="s">
        <v>93</v>
      </c>
      <c r="C4" s="68">
        <v>0</v>
      </c>
      <c r="D4" s="69">
        <v>46.8336</v>
      </c>
      <c r="E4" s="69">
        <v>32.4534</v>
      </c>
      <c r="F4" s="69">
        <v>30.5852</v>
      </c>
      <c r="G4" s="70">
        <v>26.8271</v>
      </c>
      <c r="H4" s="28">
        <v>28.9831</v>
      </c>
      <c r="I4" s="107">
        <v>46.3114</v>
      </c>
      <c r="J4" s="115">
        <v>50.3403</v>
      </c>
    </row>
    <row r="5" spans="1:10" ht="12.75">
      <c r="A5" s="71">
        <v>150102</v>
      </c>
      <c r="B5" s="72" t="s">
        <v>95</v>
      </c>
      <c r="C5" s="73">
        <v>0</v>
      </c>
      <c r="D5" s="74">
        <v>16.1411</v>
      </c>
      <c r="E5" s="74">
        <v>21.5805</v>
      </c>
      <c r="F5" s="74">
        <v>22.8629</v>
      </c>
      <c r="G5" s="32">
        <v>16.3441</v>
      </c>
      <c r="H5" s="29">
        <v>16.5519</v>
      </c>
      <c r="I5" s="106">
        <v>24.5375</v>
      </c>
      <c r="J5" s="30">
        <v>31.8267</v>
      </c>
    </row>
    <row r="6" spans="1:10" ht="12.75">
      <c r="A6" s="71">
        <v>150107</v>
      </c>
      <c r="B6" s="72" t="s">
        <v>94</v>
      </c>
      <c r="C6" s="73">
        <v>0</v>
      </c>
      <c r="D6" s="74">
        <v>28.7279</v>
      </c>
      <c r="E6" s="74">
        <v>17.2079</v>
      </c>
      <c r="F6" s="74">
        <v>16.6144</v>
      </c>
      <c r="G6" s="32">
        <v>19.4599</v>
      </c>
      <c r="H6" s="29">
        <v>14.9376</v>
      </c>
      <c r="I6" s="106">
        <v>13.8625</v>
      </c>
      <c r="J6" s="30">
        <v>6.1544</v>
      </c>
    </row>
    <row r="7" spans="1:10" ht="12.75">
      <c r="A7" s="71">
        <v>150110</v>
      </c>
      <c r="B7" s="72" t="s">
        <v>26</v>
      </c>
      <c r="C7" s="73" t="s">
        <v>27</v>
      </c>
      <c r="D7" s="74">
        <v>0.195</v>
      </c>
      <c r="E7" s="74">
        <v>0.08</v>
      </c>
      <c r="F7" s="74">
        <v>0.21</v>
      </c>
      <c r="G7" s="32">
        <v>0.315</v>
      </c>
      <c r="H7" s="29">
        <v>0.193</v>
      </c>
      <c r="I7" s="106">
        <v>0.316</v>
      </c>
      <c r="J7" s="30">
        <v>0.196</v>
      </c>
    </row>
    <row r="8" spans="1:10" ht="12.75">
      <c r="A8" s="71">
        <v>160103</v>
      </c>
      <c r="B8" s="72" t="s">
        <v>28</v>
      </c>
      <c r="C8" s="73">
        <v>0</v>
      </c>
      <c r="D8" s="74">
        <v>3.81</v>
      </c>
      <c r="E8" s="74">
        <v>3.99</v>
      </c>
      <c r="F8" s="74">
        <v>4.65</v>
      </c>
      <c r="G8" s="32">
        <v>3.63</v>
      </c>
      <c r="H8" s="29">
        <v>2.718</v>
      </c>
      <c r="I8" s="106">
        <v>4.131</v>
      </c>
      <c r="J8" s="30">
        <v>3.672</v>
      </c>
    </row>
    <row r="9" spans="1:10" ht="12.75">
      <c r="A9" s="71">
        <v>160113</v>
      </c>
      <c r="B9" s="72" t="s">
        <v>71</v>
      </c>
      <c r="C9" s="73">
        <v>0</v>
      </c>
      <c r="D9" s="74">
        <v>0</v>
      </c>
      <c r="E9" s="74">
        <v>0</v>
      </c>
      <c r="F9" s="74">
        <v>0</v>
      </c>
      <c r="G9" s="32">
        <v>0.001</v>
      </c>
      <c r="H9" s="29">
        <v>0</v>
      </c>
      <c r="I9" s="106">
        <v>0</v>
      </c>
      <c r="J9" s="30">
        <v>0.001</v>
      </c>
    </row>
    <row r="10" spans="1:10" ht="12.75">
      <c r="A10" s="71">
        <v>160107</v>
      </c>
      <c r="B10" s="72" t="s">
        <v>72</v>
      </c>
      <c r="C10" s="73" t="s">
        <v>27</v>
      </c>
      <c r="D10" s="74">
        <v>0</v>
      </c>
      <c r="E10" s="74">
        <v>0</v>
      </c>
      <c r="F10" s="74">
        <v>0</v>
      </c>
      <c r="G10" s="32">
        <v>0</v>
      </c>
      <c r="H10" s="29">
        <v>0</v>
      </c>
      <c r="I10" s="106">
        <v>0.001</v>
      </c>
      <c r="J10" s="30">
        <v>0.001</v>
      </c>
    </row>
    <row r="11" spans="1:10" ht="12.75">
      <c r="A11" s="71">
        <v>160507</v>
      </c>
      <c r="B11" s="72" t="s">
        <v>73</v>
      </c>
      <c r="C11" s="73" t="s">
        <v>27</v>
      </c>
      <c r="D11" s="74">
        <v>0</v>
      </c>
      <c r="E11" s="74">
        <v>0</v>
      </c>
      <c r="F11" s="74">
        <v>0</v>
      </c>
      <c r="G11" s="32">
        <v>0.005</v>
      </c>
      <c r="H11" s="29">
        <v>0</v>
      </c>
      <c r="I11" s="106">
        <v>0</v>
      </c>
      <c r="J11" s="30">
        <v>0</v>
      </c>
    </row>
    <row r="12" spans="1:10" ht="12.75">
      <c r="A12" s="71">
        <v>200110</v>
      </c>
      <c r="B12" s="72" t="s">
        <v>74</v>
      </c>
      <c r="C12" s="73">
        <v>0</v>
      </c>
      <c r="D12" s="74">
        <v>0</v>
      </c>
      <c r="E12" s="74">
        <v>0</v>
      </c>
      <c r="F12" s="74">
        <v>0</v>
      </c>
      <c r="G12" s="32">
        <v>0</v>
      </c>
      <c r="H12" s="29">
        <v>0</v>
      </c>
      <c r="I12" s="106">
        <v>0.2</v>
      </c>
      <c r="J12" s="30">
        <v>3.966</v>
      </c>
    </row>
    <row r="13" spans="1:10" ht="12.75">
      <c r="A13" s="71">
        <v>200114</v>
      </c>
      <c r="B13" s="72" t="s">
        <v>46</v>
      </c>
      <c r="C13" s="73" t="s">
        <v>27</v>
      </c>
      <c r="D13" s="74">
        <v>0</v>
      </c>
      <c r="E13" s="74">
        <v>0</v>
      </c>
      <c r="F13" s="74">
        <v>0.001</v>
      </c>
      <c r="G13" s="32">
        <v>0.001</v>
      </c>
      <c r="H13" s="29">
        <v>0</v>
      </c>
      <c r="I13" s="106">
        <v>0</v>
      </c>
      <c r="J13" s="30">
        <v>0</v>
      </c>
    </row>
    <row r="14" spans="1:10" ht="12.75">
      <c r="A14" s="71">
        <v>200125</v>
      </c>
      <c r="B14" s="72" t="s">
        <v>41</v>
      </c>
      <c r="C14" s="73">
        <v>0</v>
      </c>
      <c r="D14" s="74">
        <v>0.0368</v>
      </c>
      <c r="E14" s="74">
        <v>0.0276</v>
      </c>
      <c r="F14" s="74">
        <v>0.0368</v>
      </c>
      <c r="G14" s="32">
        <v>0</v>
      </c>
      <c r="H14" s="29">
        <v>0</v>
      </c>
      <c r="I14" s="106">
        <v>0</v>
      </c>
      <c r="J14" s="30">
        <v>0</v>
      </c>
    </row>
    <row r="15" spans="1:10" ht="12.75">
      <c r="A15" s="71">
        <v>200126</v>
      </c>
      <c r="B15" s="72" t="s">
        <v>29</v>
      </c>
      <c r="C15" s="73" t="s">
        <v>27</v>
      </c>
      <c r="D15" s="74">
        <v>0.33</v>
      </c>
      <c r="E15" s="74">
        <v>0.165</v>
      </c>
      <c r="F15" s="74">
        <v>0.085</v>
      </c>
      <c r="G15" s="32">
        <v>0.068</v>
      </c>
      <c r="H15" s="29">
        <v>0.04</v>
      </c>
      <c r="I15" s="106">
        <v>0.088</v>
      </c>
      <c r="J15" s="30">
        <v>0.054</v>
      </c>
    </row>
    <row r="16" spans="1:10" ht="12.75">
      <c r="A16" s="71">
        <v>200127</v>
      </c>
      <c r="B16" s="72" t="s">
        <v>30</v>
      </c>
      <c r="C16" s="73" t="s">
        <v>27</v>
      </c>
      <c r="D16" s="74">
        <v>0.51</v>
      </c>
      <c r="E16" s="74">
        <v>0.455</v>
      </c>
      <c r="F16" s="74">
        <v>0.79</v>
      </c>
      <c r="G16" s="32">
        <v>0.555</v>
      </c>
      <c r="H16" s="29">
        <v>0.655</v>
      </c>
      <c r="I16" s="106">
        <v>1.385</v>
      </c>
      <c r="J16" s="30">
        <v>0.575</v>
      </c>
    </row>
    <row r="17" spans="1:10" ht="12.75">
      <c r="A17" s="71">
        <v>200132</v>
      </c>
      <c r="B17" s="72" t="s">
        <v>31</v>
      </c>
      <c r="C17" s="73">
        <v>0</v>
      </c>
      <c r="D17" s="74">
        <v>0.003</v>
      </c>
      <c r="E17" s="74">
        <v>0.001</v>
      </c>
      <c r="F17" s="74">
        <v>0.002</v>
      </c>
      <c r="G17" s="32">
        <v>0.002</v>
      </c>
      <c r="H17" s="29">
        <v>0</v>
      </c>
      <c r="I17" s="106">
        <v>0</v>
      </c>
      <c r="J17" s="30">
        <v>0.004</v>
      </c>
    </row>
    <row r="18" spans="1:10" ht="12.75">
      <c r="A18" s="71">
        <v>200133</v>
      </c>
      <c r="B18" s="72" t="s">
        <v>32</v>
      </c>
      <c r="C18" s="73" t="s">
        <v>27</v>
      </c>
      <c r="D18" s="74">
        <v>0.18</v>
      </c>
      <c r="E18" s="74">
        <v>0.75</v>
      </c>
      <c r="F18" s="74">
        <v>0.915</v>
      </c>
      <c r="G18" s="76">
        <v>0.09</v>
      </c>
      <c r="H18" s="29">
        <v>0.135</v>
      </c>
      <c r="I18" s="106">
        <v>0</v>
      </c>
      <c r="J18" s="30">
        <v>0</v>
      </c>
    </row>
    <row r="19" spans="1:10" ht="12.75">
      <c r="A19" s="71">
        <v>200201</v>
      </c>
      <c r="B19" s="72" t="s">
        <v>75</v>
      </c>
      <c r="C19" s="73">
        <v>0</v>
      </c>
      <c r="D19" s="74">
        <v>0</v>
      </c>
      <c r="E19" s="74">
        <v>0</v>
      </c>
      <c r="F19" s="74">
        <v>0</v>
      </c>
      <c r="G19" s="76">
        <v>0</v>
      </c>
      <c r="H19" s="29">
        <v>0</v>
      </c>
      <c r="I19" s="29">
        <v>0.86</v>
      </c>
      <c r="J19" s="30">
        <v>16.33</v>
      </c>
    </row>
    <row r="20" spans="1:10" ht="12.75">
      <c r="A20" s="71">
        <v>200201</v>
      </c>
      <c r="B20" s="72" t="s">
        <v>131</v>
      </c>
      <c r="C20" s="73">
        <v>0</v>
      </c>
      <c r="D20" s="74">
        <v>0</v>
      </c>
      <c r="E20" s="74">
        <v>0</v>
      </c>
      <c r="F20" s="74">
        <v>0</v>
      </c>
      <c r="G20" s="76">
        <v>0</v>
      </c>
      <c r="H20" s="29">
        <v>0</v>
      </c>
      <c r="I20" s="29">
        <v>0</v>
      </c>
      <c r="J20" s="30">
        <v>179.4</v>
      </c>
    </row>
    <row r="21" spans="1:10" ht="12.75">
      <c r="A21" s="98">
        <v>200301</v>
      </c>
      <c r="B21" s="99" t="s">
        <v>33</v>
      </c>
      <c r="C21" s="100">
        <v>0</v>
      </c>
      <c r="D21" s="101">
        <v>401.7268</v>
      </c>
      <c r="E21" s="101">
        <v>388.4354</v>
      </c>
      <c r="F21" s="101">
        <v>350.4288</v>
      </c>
      <c r="G21" s="102">
        <v>354.8887</v>
      </c>
      <c r="H21" s="103">
        <v>341.6158</v>
      </c>
      <c r="I21" s="103">
        <v>358.4267</v>
      </c>
      <c r="J21" s="116">
        <v>373.8554</v>
      </c>
    </row>
    <row r="22" spans="1:10" ht="12.75">
      <c r="A22" s="71">
        <v>200303</v>
      </c>
      <c r="B22" s="72" t="s">
        <v>34</v>
      </c>
      <c r="C22" s="73">
        <v>0</v>
      </c>
      <c r="D22" s="74">
        <v>6</v>
      </c>
      <c r="E22" s="74">
        <v>9</v>
      </c>
      <c r="F22" s="74">
        <v>0.61</v>
      </c>
      <c r="G22" s="32">
        <v>0.62</v>
      </c>
      <c r="H22" s="29">
        <v>0</v>
      </c>
      <c r="I22" s="29">
        <v>1.42</v>
      </c>
      <c r="J22" s="30">
        <v>0.9</v>
      </c>
    </row>
    <row r="23" spans="1:10" ht="12.75">
      <c r="A23" s="71">
        <v>200307</v>
      </c>
      <c r="B23" s="72" t="s">
        <v>35</v>
      </c>
      <c r="C23" s="73">
        <v>0</v>
      </c>
      <c r="D23" s="74">
        <v>81.39</v>
      </c>
      <c r="E23" s="74">
        <v>72.31</v>
      </c>
      <c r="F23" s="74">
        <v>67.33</v>
      </c>
      <c r="G23" s="32">
        <v>84.88</v>
      </c>
      <c r="H23" s="29">
        <v>70.41</v>
      </c>
      <c r="I23" s="29">
        <v>57.18</v>
      </c>
      <c r="J23" s="30">
        <v>63.89</v>
      </c>
    </row>
    <row r="24" spans="1:10" ht="12.75">
      <c r="A24" s="71">
        <v>200399</v>
      </c>
      <c r="B24" s="72" t="s">
        <v>42</v>
      </c>
      <c r="C24" s="73">
        <v>0</v>
      </c>
      <c r="D24" s="74">
        <v>25</v>
      </c>
      <c r="E24" s="74">
        <v>18</v>
      </c>
      <c r="F24" s="74">
        <v>0</v>
      </c>
      <c r="G24" s="32">
        <v>0</v>
      </c>
      <c r="H24" s="29">
        <v>0</v>
      </c>
      <c r="I24" s="29">
        <v>0</v>
      </c>
      <c r="J24" s="30">
        <v>0</v>
      </c>
    </row>
    <row r="25" spans="1:10" ht="12.75">
      <c r="A25" s="77" t="s">
        <v>76</v>
      </c>
      <c r="B25" s="111" t="s">
        <v>36</v>
      </c>
      <c r="C25" s="79" t="s">
        <v>27</v>
      </c>
      <c r="D25" s="80">
        <v>0.305</v>
      </c>
      <c r="E25" s="80">
        <v>0.025</v>
      </c>
      <c r="F25" s="74">
        <v>0.03</v>
      </c>
      <c r="G25" s="32">
        <v>0.005</v>
      </c>
      <c r="H25" s="29">
        <v>0.015</v>
      </c>
      <c r="I25" s="29">
        <v>0.015</v>
      </c>
      <c r="J25" s="30">
        <v>0</v>
      </c>
    </row>
    <row r="26" spans="1:10" ht="12.75">
      <c r="A26" s="71">
        <v>170302</v>
      </c>
      <c r="B26" s="72" t="s">
        <v>43</v>
      </c>
      <c r="C26" s="73">
        <v>0</v>
      </c>
      <c r="D26" s="81">
        <v>43.41</v>
      </c>
      <c r="E26" s="74">
        <v>0</v>
      </c>
      <c r="F26" s="74">
        <v>0</v>
      </c>
      <c r="G26" s="32">
        <v>0</v>
      </c>
      <c r="H26" s="29">
        <v>0</v>
      </c>
      <c r="I26" s="29">
        <v>2.06</v>
      </c>
      <c r="J26" s="30">
        <v>0</v>
      </c>
    </row>
    <row r="27" spans="1:10" ht="12.75">
      <c r="A27" s="71">
        <v>170101</v>
      </c>
      <c r="B27" s="72" t="s">
        <v>77</v>
      </c>
      <c r="C27" s="73">
        <v>0</v>
      </c>
      <c r="D27" s="81">
        <v>0</v>
      </c>
      <c r="E27" s="74">
        <v>0</v>
      </c>
      <c r="F27" s="74">
        <v>0</v>
      </c>
      <c r="G27" s="32">
        <v>3.36</v>
      </c>
      <c r="H27" s="29">
        <v>24.7</v>
      </c>
      <c r="I27" s="29">
        <v>11.38</v>
      </c>
      <c r="J27" s="30">
        <v>0</v>
      </c>
    </row>
    <row r="28" spans="1:10" ht="12.75">
      <c r="A28" s="71">
        <v>170102</v>
      </c>
      <c r="B28" s="72" t="s">
        <v>38</v>
      </c>
      <c r="C28" s="73">
        <v>0</v>
      </c>
      <c r="D28" s="81">
        <v>0</v>
      </c>
      <c r="E28" s="81">
        <v>0</v>
      </c>
      <c r="F28" s="74">
        <v>12.66</v>
      </c>
      <c r="G28" s="32">
        <v>6.22</v>
      </c>
      <c r="H28" s="29">
        <v>0</v>
      </c>
      <c r="I28" s="29">
        <v>0.2</v>
      </c>
      <c r="J28" s="30">
        <v>0</v>
      </c>
    </row>
    <row r="29" spans="1:10" ht="12.75">
      <c r="A29" s="82">
        <v>170107</v>
      </c>
      <c r="B29" s="78" t="s">
        <v>47</v>
      </c>
      <c r="C29" s="83">
        <v>0</v>
      </c>
      <c r="D29" s="84">
        <v>0</v>
      </c>
      <c r="E29" s="84">
        <v>0</v>
      </c>
      <c r="F29" s="80">
        <v>15.16</v>
      </c>
      <c r="G29" s="85">
        <v>21.78</v>
      </c>
      <c r="H29" s="31">
        <v>0</v>
      </c>
      <c r="I29" s="29">
        <v>0</v>
      </c>
      <c r="J29" s="30">
        <v>0</v>
      </c>
    </row>
    <row r="30" spans="1:10" ht="12.75">
      <c r="A30" s="117">
        <v>170504</v>
      </c>
      <c r="B30" s="86" t="s">
        <v>48</v>
      </c>
      <c r="C30" s="16">
        <v>0</v>
      </c>
      <c r="D30" s="32">
        <v>0</v>
      </c>
      <c r="E30" s="32">
        <v>0</v>
      </c>
      <c r="F30" s="32">
        <v>4.2</v>
      </c>
      <c r="G30" s="87">
        <v>0</v>
      </c>
      <c r="H30" s="32">
        <v>0</v>
      </c>
      <c r="I30" s="29">
        <v>0</v>
      </c>
      <c r="J30" s="30">
        <v>0</v>
      </c>
    </row>
    <row r="31" spans="1:10" ht="12.75">
      <c r="A31" s="117">
        <v>170605</v>
      </c>
      <c r="B31" s="108" t="s">
        <v>101</v>
      </c>
      <c r="C31" s="16" t="s">
        <v>27</v>
      </c>
      <c r="D31" s="32">
        <v>0</v>
      </c>
      <c r="E31" s="32">
        <v>0</v>
      </c>
      <c r="F31" s="32">
        <v>0</v>
      </c>
      <c r="G31" s="87">
        <v>0</v>
      </c>
      <c r="H31" s="32">
        <v>0</v>
      </c>
      <c r="I31" s="31">
        <v>0.97</v>
      </c>
      <c r="J31" s="30">
        <v>0</v>
      </c>
    </row>
    <row r="32" spans="1:10" ht="12.75">
      <c r="A32" s="89">
        <v>180103</v>
      </c>
      <c r="B32" s="90" t="s">
        <v>44</v>
      </c>
      <c r="C32" s="91" t="s">
        <v>27</v>
      </c>
      <c r="D32" s="92">
        <v>0.001</v>
      </c>
      <c r="E32" s="92">
        <v>0</v>
      </c>
      <c r="F32" s="92">
        <v>0</v>
      </c>
      <c r="G32" s="76">
        <v>0</v>
      </c>
      <c r="H32" s="93">
        <v>0</v>
      </c>
      <c r="I32" s="31">
        <v>0</v>
      </c>
      <c r="J32" s="30">
        <v>0.001</v>
      </c>
    </row>
    <row r="33" spans="1:10" ht="12.75">
      <c r="A33" s="118" t="s">
        <v>99</v>
      </c>
      <c r="B33" s="45" t="s">
        <v>100</v>
      </c>
      <c r="C33" s="109" t="s">
        <v>27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0">
        <v>0.005</v>
      </c>
    </row>
    <row r="34" spans="1:10" ht="12.75">
      <c r="A34" s="118" t="s">
        <v>102</v>
      </c>
      <c r="B34" s="110" t="s">
        <v>103</v>
      </c>
      <c r="C34" s="109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0">
        <v>0.0323</v>
      </c>
    </row>
    <row r="35" spans="1:10" ht="12.75">
      <c r="A35" s="118" t="s">
        <v>104</v>
      </c>
      <c r="B35" s="110" t="s">
        <v>105</v>
      </c>
      <c r="C35" s="109" t="s">
        <v>27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0">
        <v>0.001</v>
      </c>
    </row>
    <row r="36" spans="1:10" ht="12.75">
      <c r="A36" s="118" t="s">
        <v>106</v>
      </c>
      <c r="B36" s="110" t="s">
        <v>107</v>
      </c>
      <c r="C36" s="109" t="s">
        <v>27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0">
        <v>0.045</v>
      </c>
    </row>
    <row r="37" spans="1:10" ht="12.75">
      <c r="A37" s="118" t="s">
        <v>108</v>
      </c>
      <c r="B37" s="110" t="s">
        <v>109</v>
      </c>
      <c r="C37" s="109" t="s">
        <v>27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0">
        <v>0.11</v>
      </c>
    </row>
    <row r="38" spans="1:10" ht="12.75">
      <c r="A38" s="119"/>
      <c r="B38" s="112" t="s">
        <v>130</v>
      </c>
      <c r="C38" s="113">
        <v>0</v>
      </c>
      <c r="D38" s="85">
        <v>0</v>
      </c>
      <c r="E38" s="85">
        <v>0</v>
      </c>
      <c r="F38" s="85">
        <v>0</v>
      </c>
      <c r="G38" s="85">
        <v>0</v>
      </c>
      <c r="H38" s="85">
        <v>0</v>
      </c>
      <c r="I38" s="85">
        <v>0</v>
      </c>
      <c r="J38" s="88">
        <v>29.491</v>
      </c>
    </row>
    <row r="39" spans="1:10" ht="13.5" thickBot="1">
      <c r="A39" s="119" t="s">
        <v>110</v>
      </c>
      <c r="B39" s="112" t="s">
        <v>111</v>
      </c>
      <c r="C39" s="113">
        <v>0</v>
      </c>
      <c r="D39" s="85">
        <v>0</v>
      </c>
      <c r="E39" s="85">
        <v>0</v>
      </c>
      <c r="F39" s="85">
        <v>0</v>
      </c>
      <c r="G39" s="85">
        <v>0</v>
      </c>
      <c r="H39" s="85">
        <v>0</v>
      </c>
      <c r="I39" s="85">
        <v>0</v>
      </c>
      <c r="J39" s="88">
        <v>0.03</v>
      </c>
    </row>
    <row r="40" spans="1:10" ht="13.5" thickBot="1">
      <c r="A40" s="94" t="s">
        <v>0</v>
      </c>
      <c r="B40" s="95"/>
      <c r="C40" s="95"/>
      <c r="D40" s="96">
        <f>SUM(D4:D33)</f>
        <v>654.6002</v>
      </c>
      <c r="E40" s="96">
        <f>SUM(E4:E32)</f>
        <v>564.4807999999999</v>
      </c>
      <c r="F40" s="96">
        <f>SUM(F4:F32)</f>
        <v>527.1711</v>
      </c>
      <c r="G40" s="14">
        <f>SUM(G4:G32)</f>
        <v>539.0518</v>
      </c>
      <c r="H40" s="97">
        <f>SUM(H4:H32)</f>
        <v>500.9543999999999</v>
      </c>
      <c r="I40" s="97">
        <f>SUM(I4:I32)</f>
        <v>523.3441000000001</v>
      </c>
      <c r="J40" s="114">
        <f>SUM(J4:J39)</f>
        <v>760.8810999999998</v>
      </c>
    </row>
  </sheetData>
  <sheetProtection/>
  <printOptions/>
  <pageMargins left="0.7086614173228347" right="0.7086614173228347" top="0.7874015748031497" bottom="0.7874015748031497" header="0.31496062992125984" footer="0.31496062992125984"/>
  <pageSetup fitToHeight="1" fitToWidth="1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Dobšice</dc:creator>
  <cp:keywords/>
  <dc:description/>
  <cp:lastModifiedBy>Dobšice</cp:lastModifiedBy>
  <cp:lastPrinted>2015-03-20T11:31:34Z</cp:lastPrinted>
  <dcterms:created xsi:type="dcterms:W3CDTF">2005-05-31T11:37:16Z</dcterms:created>
  <dcterms:modified xsi:type="dcterms:W3CDTF">2016-02-01T11:31:03Z</dcterms:modified>
  <cp:category/>
  <cp:version/>
  <cp:contentType/>
  <cp:contentStatus/>
</cp:coreProperties>
</file>