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K:\Dokumenty\odpady\"/>
    </mc:Choice>
  </mc:AlternateContent>
  <xr:revisionPtr revIDLastSave="0" documentId="8_{977D65C4-54B1-4B9C-9804-AA9AA4FB4E59}" xr6:coauthVersionLast="47" xr6:coauthVersionMax="47" xr10:uidLastSave="{00000000-0000-0000-0000-000000000000}"/>
  <bookViews>
    <workbookView xWindow="1470" yWindow="1470" windowWidth="21600" windowHeight="11385" activeTab="1" xr2:uid="{00000000-000D-0000-FFFF-FFFF00000000}"/>
  </bookViews>
  <sheets>
    <sheet name="2021 v Kč" sheetId="1" r:id="rId1"/>
    <sheet name="2021 v tuná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G37" i="1" s="1"/>
  <c r="M31" i="2" l="1"/>
  <c r="L31" i="2"/>
  <c r="C9" i="1" l="1"/>
  <c r="F47" i="1" l="1"/>
  <c r="G47" i="1" s="1"/>
  <c r="C47" i="1"/>
  <c r="F34" i="1"/>
  <c r="G34" i="1" s="1"/>
  <c r="F32" i="1"/>
  <c r="G32" i="1" s="1"/>
  <c r="F25" i="1"/>
  <c r="G25" i="1" s="1"/>
  <c r="C25" i="1"/>
  <c r="C48" i="1" s="1"/>
  <c r="F8" i="1"/>
  <c r="G9" i="1" s="1"/>
  <c r="G48" i="1" l="1"/>
  <c r="F48" i="1"/>
</calcChain>
</file>

<file path=xl/sharedStrings.xml><?xml version="1.0" encoding="utf-8"?>
<sst xmlns="http://schemas.openxmlformats.org/spreadsheetml/2006/main" count="157" uniqueCount="116">
  <si>
    <t>PŘÍJMY</t>
  </si>
  <si>
    <t>VÝDAJE</t>
  </si>
  <si>
    <t>VÝSLEDEK</t>
  </si>
  <si>
    <t>TDO</t>
  </si>
  <si>
    <t xml:space="preserve">místní poplatek </t>
  </si>
  <si>
    <t>FCC, Znojmo</t>
  </si>
  <si>
    <t>svoz 110l</t>
  </si>
  <si>
    <t>od občanů</t>
  </si>
  <si>
    <t>svoz 240l</t>
  </si>
  <si>
    <t>svoz 1100l</t>
  </si>
  <si>
    <t>uložení</t>
  </si>
  <si>
    <t>celkem</t>
  </si>
  <si>
    <t xml:space="preserve">SIPO, </t>
  </si>
  <si>
    <t>poplatky</t>
  </si>
  <si>
    <t>SEPARACE</t>
  </si>
  <si>
    <t>EKO - KOM</t>
  </si>
  <si>
    <t>svoz plasty</t>
  </si>
  <si>
    <t>FCC, Zn-plast</t>
  </si>
  <si>
    <t>svoz papír</t>
  </si>
  <si>
    <t>FCC, Zn-papír</t>
  </si>
  <si>
    <t>svoz sklo</t>
  </si>
  <si>
    <t>svoz bio</t>
  </si>
  <si>
    <t>pronájem kontejnerů bio</t>
  </si>
  <si>
    <t>FRITEX</t>
  </si>
  <si>
    <t>svoz kovových odpadů</t>
  </si>
  <si>
    <t>dotřídění plast</t>
  </si>
  <si>
    <t>OBALY VYSOČINA s.r.o.</t>
  </si>
  <si>
    <t>PE pytle</t>
  </si>
  <si>
    <t>ECONIT</t>
  </si>
  <si>
    <t>licence</t>
  </si>
  <si>
    <t>občané</t>
  </si>
  <si>
    <t>bonusy za pytlový TO</t>
  </si>
  <si>
    <t>režijní platba za provoz</t>
  </si>
  <si>
    <t>kontejnery - transport</t>
  </si>
  <si>
    <t>kontejnery - nakl. a vykl.</t>
  </si>
  <si>
    <t>uložení - občané-nebezp.</t>
  </si>
  <si>
    <t>uložení - občané-velkoobj.</t>
  </si>
  <si>
    <t>uložení - občané-ostatní</t>
  </si>
  <si>
    <t>SMETKY</t>
  </si>
  <si>
    <t>ODPADKOVÉ KOŠE</t>
  </si>
  <si>
    <t xml:space="preserve">svoz + uložení </t>
  </si>
  <si>
    <t xml:space="preserve">OSTATNÍ </t>
  </si>
  <si>
    <t>uložení suť od občanů</t>
  </si>
  <si>
    <t>FCC, Únanov</t>
  </si>
  <si>
    <t>uložení bioodpad</t>
  </si>
  <si>
    <t>SLUŽBY</t>
  </si>
  <si>
    <t>uložení objemný odpad</t>
  </si>
  <si>
    <t>AGRODRUŽSTVO</t>
  </si>
  <si>
    <t>přeprava velkoobjem.</t>
  </si>
  <si>
    <t>ZEPIKO</t>
  </si>
  <si>
    <t>OBEC KUCHAŘOVICE</t>
  </si>
  <si>
    <t>uložení kompost.</t>
  </si>
  <si>
    <t>INISOFT</t>
  </si>
  <si>
    <t>EQ SERVIS</t>
  </si>
  <si>
    <t>školení</t>
  </si>
  <si>
    <t xml:space="preserve">celkem </t>
  </si>
  <si>
    <t>číslo</t>
  </si>
  <si>
    <t>název</t>
  </si>
  <si>
    <t>kategorie</t>
  </si>
  <si>
    <t>papírové a lepenkové obaly 200101 150101</t>
  </si>
  <si>
    <t>plastové obaly 200139 150102</t>
  </si>
  <si>
    <t>skleněné obaly 200102 150107</t>
  </si>
  <si>
    <t>biol. Rozl. odp.z kuchyní</t>
  </si>
  <si>
    <t>obaly obsah.zbytky nebezp. látek</t>
  </si>
  <si>
    <t>N</t>
  </si>
  <si>
    <t>pneumatiky</t>
  </si>
  <si>
    <t>olejové filtry</t>
  </si>
  <si>
    <t>anorgan. chemikálie nebo směsi obsahující neb. l.</t>
  </si>
  <si>
    <t>oděvy</t>
  </si>
  <si>
    <t>jedlý olej a tuk</t>
  </si>
  <si>
    <t>olej a tuk neuvedený pod č. 200125</t>
  </si>
  <si>
    <t>barvy, tisk. barvy lepidla a pryskyřice obs.</t>
  </si>
  <si>
    <t>jiná nepouž.léčiva neuvedena pod č. 200131</t>
  </si>
  <si>
    <t>Kovy</t>
  </si>
  <si>
    <t>biologicky rozložitelný odpad</t>
  </si>
  <si>
    <t>biologicky rozložitelný odpad - obec</t>
  </si>
  <si>
    <t>směsný komunální odpad</t>
  </si>
  <si>
    <t>uliční smetky</t>
  </si>
  <si>
    <t>objemný odpad</t>
  </si>
  <si>
    <t>směsi nebo oddělené fakce betonu,cihel,tašek…</t>
  </si>
  <si>
    <t>zemina a kamení neuvedené pod číslem 170503</t>
  </si>
  <si>
    <t>odpadní tiskařský toner obs. neb. látky</t>
  </si>
  <si>
    <t>odpadní tiskařský toner neobs. neb. látky</t>
  </si>
  <si>
    <t>olověné akumulátory</t>
  </si>
  <si>
    <t>pesticidy</t>
  </si>
  <si>
    <t>Kovošrot</t>
  </si>
  <si>
    <t>Kovy - sběrny kovo</t>
  </si>
  <si>
    <t>CELKEM</t>
  </si>
  <si>
    <t>t 2020</t>
  </si>
  <si>
    <t>t 2019</t>
  </si>
  <si>
    <t>t 2018</t>
  </si>
  <si>
    <t>t 2017</t>
  </si>
  <si>
    <t>t 2012</t>
  </si>
  <si>
    <t>t 2013</t>
  </si>
  <si>
    <t>T 2015</t>
  </si>
  <si>
    <t>t 2014</t>
  </si>
  <si>
    <t>t 2016</t>
  </si>
  <si>
    <t>štítky a páska na pytle</t>
  </si>
  <si>
    <t>úprava černé skládky</t>
  </si>
  <si>
    <t>ELEKTROWIN -elektrospotř.</t>
  </si>
  <si>
    <t>ASEKOL elektrospotř.</t>
  </si>
  <si>
    <t>SBĚRNÝ DVŮR ZNOJMO</t>
  </si>
  <si>
    <t>t 2021</t>
  </si>
  <si>
    <t>ANALÝZA - VYHODNOCENÍ   ODPADU  ZA  ROK  2012 – 2021 V  TUNÁCH - OBEC DOBŠICE</t>
  </si>
  <si>
    <t>zaolejovaná voda z odlučovaců oleje</t>
  </si>
  <si>
    <t>kyseliny</t>
  </si>
  <si>
    <t>VYHODNOCENÍ SBĚRU A LIKVIDACE ODPADŮ ZA ROK 2021 V Kč - OBEC DOBŠICE</t>
  </si>
  <si>
    <t>odp. koše 10 ks</t>
  </si>
  <si>
    <t>objem transp. mim. Vývoz</t>
  </si>
  <si>
    <t>kont. Žlutý 2x</t>
  </si>
  <si>
    <t>kont. modrý 8x</t>
  </si>
  <si>
    <t>ATLANTA</t>
  </si>
  <si>
    <t>PC program + školení</t>
  </si>
  <si>
    <t xml:space="preserve">ECONIT </t>
  </si>
  <si>
    <t xml:space="preserve">opr. Terminálu </t>
  </si>
  <si>
    <t>komp. Koše, pytlíky a polepky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</si>
</sst>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8" xfId="0" applyBorder="1"/>
    <xf numFmtId="4" fontId="0" fillId="0" borderId="7" xfId="0" applyNumberFormat="1" applyBorder="1"/>
    <xf numFmtId="4" fontId="2" fillId="0" borderId="0" xfId="0" applyNumberFormat="1" applyFont="1"/>
    <xf numFmtId="0" fontId="2" fillId="0" borderId="9" xfId="0" applyFont="1" applyBorder="1"/>
    <xf numFmtId="0" fontId="0" fillId="0" borderId="10" xfId="0" applyBorder="1"/>
    <xf numFmtId="4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4" fontId="0" fillId="0" borderId="11" xfId="0" applyNumberFormat="1" applyBorder="1"/>
    <xf numFmtId="0" fontId="0" fillId="0" borderId="14" xfId="0" applyBorder="1"/>
    <xf numFmtId="4" fontId="4" fillId="0" borderId="15" xfId="0" applyNumberFormat="1" applyFont="1" applyBorder="1"/>
    <xf numFmtId="0" fontId="0" fillId="0" borderId="16" xfId="0" applyBorder="1"/>
    <xf numFmtId="4" fontId="0" fillId="0" borderId="15" xfId="0" applyNumberFormat="1" applyBorder="1"/>
    <xf numFmtId="4" fontId="4" fillId="0" borderId="10" xfId="0" applyNumberFormat="1" applyFont="1" applyBorder="1"/>
    <xf numFmtId="4" fontId="5" fillId="0" borderId="15" xfId="0" applyNumberFormat="1" applyFont="1" applyBorder="1"/>
    <xf numFmtId="0" fontId="0" fillId="0" borderId="17" xfId="0" applyBorder="1"/>
    <xf numFmtId="0" fontId="0" fillId="0" borderId="18" xfId="0" applyBorder="1"/>
    <xf numFmtId="4" fontId="4" fillId="0" borderId="19" xfId="0" applyNumberFormat="1" applyFont="1" applyBorder="1"/>
    <xf numFmtId="0" fontId="0" fillId="0" borderId="20" xfId="0" applyBorder="1"/>
    <xf numFmtId="4" fontId="3" fillId="0" borderId="18" xfId="0" applyNumberFormat="1" applyFont="1" applyBorder="1"/>
    <xf numFmtId="4" fontId="5" fillId="0" borderId="19" xfId="0" applyNumberFormat="1" applyFont="1" applyBorder="1"/>
    <xf numFmtId="0" fontId="2" fillId="0" borderId="21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4" fontId="5" fillId="0" borderId="26" xfId="0" applyNumberFormat="1" applyFont="1" applyBorder="1"/>
    <xf numFmtId="4" fontId="0" fillId="0" borderId="0" xfId="0" applyNumberFormat="1"/>
    <xf numFmtId="0" fontId="2" fillId="0" borderId="14" xfId="0" applyFont="1" applyBorder="1"/>
    <xf numFmtId="4" fontId="3" fillId="0" borderId="15" xfId="0" applyNumberFormat="1" applyFont="1" applyBorder="1"/>
    <xf numFmtId="0" fontId="0" fillId="0" borderId="27" xfId="0" applyBorder="1"/>
    <xf numFmtId="0" fontId="2" fillId="0" borderId="17" xfId="0" applyFont="1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4" fontId="3" fillId="0" borderId="32" xfId="0" applyNumberFormat="1" applyFont="1" applyBorder="1"/>
    <xf numFmtId="4" fontId="5" fillId="0" borderId="31" xfId="0" applyNumberFormat="1" applyFont="1" applyBorder="1"/>
    <xf numFmtId="0" fontId="6" fillId="0" borderId="16" xfId="0" applyFont="1" applyBorder="1"/>
    <xf numFmtId="0" fontId="6" fillId="0" borderId="10" xfId="0" applyFont="1" applyBorder="1"/>
    <xf numFmtId="0" fontId="0" fillId="0" borderId="33" xfId="0" applyBorder="1"/>
    <xf numFmtId="0" fontId="0" fillId="0" borderId="34" xfId="0" applyBorder="1"/>
    <xf numFmtId="4" fontId="4" fillId="0" borderId="35" xfId="0" applyNumberFormat="1" applyFont="1" applyBorder="1"/>
    <xf numFmtId="0" fontId="0" fillId="0" borderId="36" xfId="0" applyBorder="1"/>
    <xf numFmtId="0" fontId="0" fillId="0" borderId="37" xfId="0" applyBorder="1"/>
    <xf numFmtId="4" fontId="4" fillId="0" borderId="37" xfId="0" applyNumberFormat="1" applyFont="1" applyBorder="1"/>
    <xf numFmtId="4" fontId="5" fillId="0" borderId="38" xfId="0" applyNumberFormat="1" applyFont="1" applyBorder="1"/>
    <xf numFmtId="4" fontId="4" fillId="0" borderId="18" xfId="0" applyNumberFormat="1" applyFont="1" applyBorder="1"/>
    <xf numFmtId="0" fontId="2" fillId="0" borderId="39" xfId="0" applyFont="1" applyBorder="1"/>
    <xf numFmtId="4" fontId="3" fillId="0" borderId="26" xfId="0" applyNumberFormat="1" applyFont="1" applyBorder="1"/>
    <xf numFmtId="0" fontId="0" fillId="0" borderId="40" xfId="0" applyBorder="1"/>
    <xf numFmtId="4" fontId="0" fillId="0" borderId="26" xfId="0" applyNumberFormat="1" applyBorder="1"/>
    <xf numFmtId="0" fontId="0" fillId="0" borderId="41" xfId="0" applyBorder="1"/>
    <xf numFmtId="0" fontId="0" fillId="0" borderId="42" xfId="0" applyBorder="1"/>
    <xf numFmtId="4" fontId="4" fillId="0" borderId="43" xfId="0" applyNumberFormat="1" applyFont="1" applyBorder="1"/>
    <xf numFmtId="0" fontId="0" fillId="0" borderId="44" xfId="0" applyBorder="1"/>
    <xf numFmtId="4" fontId="4" fillId="0" borderId="42" xfId="0" applyNumberFormat="1" applyFont="1" applyBorder="1"/>
    <xf numFmtId="4" fontId="5" fillId="0" borderId="43" xfId="0" applyNumberFormat="1" applyFont="1" applyBorder="1"/>
    <xf numFmtId="0" fontId="2" fillId="0" borderId="45" xfId="0" applyFont="1" applyBorder="1"/>
    <xf numFmtId="4" fontId="3" fillId="0" borderId="38" xfId="0" applyNumberFormat="1" applyFont="1" applyBorder="1"/>
    <xf numFmtId="0" fontId="0" fillId="0" borderId="46" xfId="0" applyBorder="1"/>
    <xf numFmtId="0" fontId="0" fillId="0" borderId="47" xfId="0" applyBorder="1"/>
    <xf numFmtId="4" fontId="0" fillId="0" borderId="19" xfId="0" applyNumberFormat="1" applyBorder="1"/>
    <xf numFmtId="0" fontId="0" fillId="0" borderId="48" xfId="0" applyBorder="1"/>
    <xf numFmtId="4" fontId="4" fillId="0" borderId="49" xfId="0" applyNumberFormat="1" applyFont="1" applyBorder="1"/>
    <xf numFmtId="0" fontId="0" fillId="0" borderId="50" xfId="0" applyBorder="1"/>
    <xf numFmtId="4" fontId="4" fillId="0" borderId="48" xfId="0" applyNumberFormat="1" applyFont="1" applyBorder="1"/>
    <xf numFmtId="4" fontId="5" fillId="0" borderId="49" xfId="0" applyNumberFormat="1" applyFont="1" applyBorder="1"/>
    <xf numFmtId="4" fontId="7" fillId="0" borderId="38" xfId="0" applyNumberFormat="1" applyFont="1" applyBorder="1"/>
    <xf numFmtId="4" fontId="7" fillId="0" borderId="37" xfId="0" applyNumberFormat="1" applyFont="1" applyBorder="1"/>
    <xf numFmtId="0" fontId="8" fillId="0" borderId="0" xfId="0" applyFont="1"/>
    <xf numFmtId="0" fontId="9" fillId="0" borderId="0" xfId="0" applyFont="1"/>
    <xf numFmtId="0" fontId="9" fillId="0" borderId="31" xfId="0" applyFont="1" applyBorder="1"/>
    <xf numFmtId="0" fontId="9" fillId="0" borderId="31" xfId="0" applyFont="1" applyBorder="1" applyAlignment="1">
      <alignment horizontal="center"/>
    </xf>
    <xf numFmtId="164" fontId="0" fillId="0" borderId="31" xfId="0" applyNumberFormat="1" applyBorder="1"/>
    <xf numFmtId="164" fontId="9" fillId="0" borderId="31" xfId="0" applyNumberFormat="1" applyFont="1" applyBorder="1"/>
    <xf numFmtId="0" fontId="9" fillId="2" borderId="31" xfId="0" applyFont="1" applyFill="1" applyBorder="1"/>
    <xf numFmtId="164" fontId="0" fillId="2" borderId="31" xfId="0" applyNumberFormat="1" applyFill="1" applyBorder="1"/>
    <xf numFmtId="4" fontId="3" fillId="0" borderId="6" xfId="0" applyNumberFormat="1" applyFont="1" applyBorder="1"/>
    <xf numFmtId="4" fontId="3" fillId="0" borderId="13" xfId="0" applyNumberFormat="1" applyFont="1" applyBorder="1"/>
    <xf numFmtId="4" fontId="3" fillId="0" borderId="10" xfId="0" applyNumberFormat="1" applyFont="1" applyBorder="1"/>
    <xf numFmtId="4" fontId="3" fillId="0" borderId="25" xfId="0" applyNumberFormat="1" applyFont="1" applyBorder="1"/>
    <xf numFmtId="4" fontId="3" fillId="0" borderId="27" xfId="0" applyNumberFormat="1" applyFont="1" applyBorder="1"/>
    <xf numFmtId="4" fontId="3" fillId="0" borderId="16" xfId="0" applyNumberFormat="1" applyFont="1" applyBorder="1"/>
    <xf numFmtId="4" fontId="3" fillId="0" borderId="47" xfId="0" applyNumberFormat="1" applyFont="1" applyBorder="1"/>
    <xf numFmtId="4" fontId="3" fillId="0" borderId="7" xfId="0" applyNumberFormat="1" applyFont="1" applyBorder="1"/>
    <xf numFmtId="4" fontId="3" fillId="0" borderId="23" xfId="0" applyNumberFormat="1" applyFont="1" applyBorder="1"/>
    <xf numFmtId="4" fontId="3" fillId="0" borderId="28" xfId="0" applyNumberFormat="1" applyFont="1" applyBorder="1"/>
    <xf numFmtId="164" fontId="9" fillId="0" borderId="0" xfId="0" applyNumberFormat="1" applyFont="1"/>
    <xf numFmtId="164" fontId="0" fillId="0" borderId="0" xfId="0" applyNumberFormat="1"/>
    <xf numFmtId="0" fontId="9" fillId="0" borderId="51" xfId="0" applyFont="1" applyBorder="1"/>
    <xf numFmtId="0" fontId="9" fillId="0" borderId="52" xfId="0" applyFont="1" applyBorder="1"/>
    <xf numFmtId="0" fontId="9" fillId="0" borderId="53" xfId="0" applyFont="1" applyBorder="1"/>
    <xf numFmtId="0" fontId="9" fillId="0" borderId="30" xfId="0" applyFont="1" applyBorder="1"/>
    <xf numFmtId="0" fontId="9" fillId="0" borderId="54" xfId="0" applyFont="1" applyBorder="1"/>
    <xf numFmtId="0" fontId="9" fillId="0" borderId="55" xfId="0" applyFont="1" applyBorder="1"/>
    <xf numFmtId="0" fontId="9" fillId="0" borderId="55" xfId="0" applyFont="1" applyBorder="1" applyAlignment="1">
      <alignment horizontal="center"/>
    </xf>
    <xf numFmtId="164" fontId="0" fillId="0" borderId="55" xfId="0" applyNumberFormat="1" applyBorder="1"/>
    <xf numFmtId="165" fontId="9" fillId="0" borderId="32" xfId="0" applyNumberFormat="1" applyFont="1" applyBorder="1"/>
    <xf numFmtId="165" fontId="9" fillId="2" borderId="32" xfId="0" applyNumberFormat="1" applyFont="1" applyFill="1" applyBorder="1"/>
    <xf numFmtId="0" fontId="2" fillId="0" borderId="56" xfId="0" applyFont="1" applyBorder="1"/>
    <xf numFmtId="4" fontId="5" fillId="0" borderId="2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opLeftCell="A40" workbookViewId="0">
      <selection activeCell="J48" sqref="J48"/>
    </sheetView>
  </sheetViews>
  <sheetFormatPr defaultRowHeight="15" x14ac:dyDescent="0.25"/>
  <cols>
    <col min="1" max="1" width="10.85546875" customWidth="1"/>
    <col min="2" max="2" width="19.140625" customWidth="1"/>
    <col min="3" max="3" width="11.5703125" customWidth="1"/>
    <col min="4" max="4" width="19" customWidth="1"/>
    <col min="5" max="5" width="22" customWidth="1"/>
    <col min="6" max="6" width="11.7109375" customWidth="1"/>
    <col min="7" max="7" width="11.85546875" customWidth="1"/>
    <col min="9" max="9" width="12.85546875" customWidth="1"/>
    <col min="10" max="10" width="10.42578125" customWidth="1"/>
    <col min="257" max="257" width="10.85546875" customWidth="1"/>
    <col min="258" max="258" width="19.140625" customWidth="1"/>
    <col min="259" max="259" width="11.5703125" customWidth="1"/>
    <col min="260" max="260" width="19" customWidth="1"/>
    <col min="261" max="261" width="22" customWidth="1"/>
    <col min="262" max="262" width="11.7109375" customWidth="1"/>
    <col min="263" max="263" width="11.85546875" customWidth="1"/>
    <col min="265" max="265" width="12.85546875" customWidth="1"/>
    <col min="266" max="266" width="10.42578125" customWidth="1"/>
    <col min="513" max="513" width="10.85546875" customWidth="1"/>
    <col min="514" max="514" width="19.140625" customWidth="1"/>
    <col min="515" max="515" width="11.5703125" customWidth="1"/>
    <col min="516" max="516" width="19" customWidth="1"/>
    <col min="517" max="517" width="22" customWidth="1"/>
    <col min="518" max="518" width="11.7109375" customWidth="1"/>
    <col min="519" max="519" width="11.85546875" customWidth="1"/>
    <col min="521" max="521" width="12.85546875" customWidth="1"/>
    <col min="522" max="522" width="10.42578125" customWidth="1"/>
    <col min="769" max="769" width="10.85546875" customWidth="1"/>
    <col min="770" max="770" width="19.140625" customWidth="1"/>
    <col min="771" max="771" width="11.5703125" customWidth="1"/>
    <col min="772" max="772" width="19" customWidth="1"/>
    <col min="773" max="773" width="22" customWidth="1"/>
    <col min="774" max="774" width="11.7109375" customWidth="1"/>
    <col min="775" max="775" width="11.85546875" customWidth="1"/>
    <col min="777" max="777" width="12.85546875" customWidth="1"/>
    <col min="778" max="778" width="10.42578125" customWidth="1"/>
    <col min="1025" max="1025" width="10.85546875" customWidth="1"/>
    <col min="1026" max="1026" width="19.140625" customWidth="1"/>
    <col min="1027" max="1027" width="11.5703125" customWidth="1"/>
    <col min="1028" max="1028" width="19" customWidth="1"/>
    <col min="1029" max="1029" width="22" customWidth="1"/>
    <col min="1030" max="1030" width="11.7109375" customWidth="1"/>
    <col min="1031" max="1031" width="11.85546875" customWidth="1"/>
    <col min="1033" max="1033" width="12.85546875" customWidth="1"/>
    <col min="1034" max="1034" width="10.42578125" customWidth="1"/>
    <col min="1281" max="1281" width="10.85546875" customWidth="1"/>
    <col min="1282" max="1282" width="19.140625" customWidth="1"/>
    <col min="1283" max="1283" width="11.5703125" customWidth="1"/>
    <col min="1284" max="1284" width="19" customWidth="1"/>
    <col min="1285" max="1285" width="22" customWidth="1"/>
    <col min="1286" max="1286" width="11.7109375" customWidth="1"/>
    <col min="1287" max="1287" width="11.85546875" customWidth="1"/>
    <col min="1289" max="1289" width="12.85546875" customWidth="1"/>
    <col min="1290" max="1290" width="10.42578125" customWidth="1"/>
    <col min="1537" max="1537" width="10.85546875" customWidth="1"/>
    <col min="1538" max="1538" width="19.140625" customWidth="1"/>
    <col min="1539" max="1539" width="11.5703125" customWidth="1"/>
    <col min="1540" max="1540" width="19" customWidth="1"/>
    <col min="1541" max="1541" width="22" customWidth="1"/>
    <col min="1542" max="1542" width="11.7109375" customWidth="1"/>
    <col min="1543" max="1543" width="11.85546875" customWidth="1"/>
    <col min="1545" max="1545" width="12.85546875" customWidth="1"/>
    <col min="1546" max="1546" width="10.42578125" customWidth="1"/>
    <col min="1793" max="1793" width="10.85546875" customWidth="1"/>
    <col min="1794" max="1794" width="19.140625" customWidth="1"/>
    <col min="1795" max="1795" width="11.5703125" customWidth="1"/>
    <col min="1796" max="1796" width="19" customWidth="1"/>
    <col min="1797" max="1797" width="22" customWidth="1"/>
    <col min="1798" max="1798" width="11.7109375" customWidth="1"/>
    <col min="1799" max="1799" width="11.85546875" customWidth="1"/>
    <col min="1801" max="1801" width="12.85546875" customWidth="1"/>
    <col min="1802" max="1802" width="10.42578125" customWidth="1"/>
    <col min="2049" max="2049" width="10.85546875" customWidth="1"/>
    <col min="2050" max="2050" width="19.140625" customWidth="1"/>
    <col min="2051" max="2051" width="11.5703125" customWidth="1"/>
    <col min="2052" max="2052" width="19" customWidth="1"/>
    <col min="2053" max="2053" width="22" customWidth="1"/>
    <col min="2054" max="2054" width="11.7109375" customWidth="1"/>
    <col min="2055" max="2055" width="11.85546875" customWidth="1"/>
    <col min="2057" max="2057" width="12.85546875" customWidth="1"/>
    <col min="2058" max="2058" width="10.42578125" customWidth="1"/>
    <col min="2305" max="2305" width="10.85546875" customWidth="1"/>
    <col min="2306" max="2306" width="19.140625" customWidth="1"/>
    <col min="2307" max="2307" width="11.5703125" customWidth="1"/>
    <col min="2308" max="2308" width="19" customWidth="1"/>
    <col min="2309" max="2309" width="22" customWidth="1"/>
    <col min="2310" max="2310" width="11.7109375" customWidth="1"/>
    <col min="2311" max="2311" width="11.85546875" customWidth="1"/>
    <col min="2313" max="2313" width="12.85546875" customWidth="1"/>
    <col min="2314" max="2314" width="10.42578125" customWidth="1"/>
    <col min="2561" max="2561" width="10.85546875" customWidth="1"/>
    <col min="2562" max="2562" width="19.140625" customWidth="1"/>
    <col min="2563" max="2563" width="11.5703125" customWidth="1"/>
    <col min="2564" max="2564" width="19" customWidth="1"/>
    <col min="2565" max="2565" width="22" customWidth="1"/>
    <col min="2566" max="2566" width="11.7109375" customWidth="1"/>
    <col min="2567" max="2567" width="11.85546875" customWidth="1"/>
    <col min="2569" max="2569" width="12.85546875" customWidth="1"/>
    <col min="2570" max="2570" width="10.42578125" customWidth="1"/>
    <col min="2817" max="2817" width="10.85546875" customWidth="1"/>
    <col min="2818" max="2818" width="19.140625" customWidth="1"/>
    <col min="2819" max="2819" width="11.5703125" customWidth="1"/>
    <col min="2820" max="2820" width="19" customWidth="1"/>
    <col min="2821" max="2821" width="22" customWidth="1"/>
    <col min="2822" max="2822" width="11.7109375" customWidth="1"/>
    <col min="2823" max="2823" width="11.85546875" customWidth="1"/>
    <col min="2825" max="2825" width="12.85546875" customWidth="1"/>
    <col min="2826" max="2826" width="10.42578125" customWidth="1"/>
    <col min="3073" max="3073" width="10.85546875" customWidth="1"/>
    <col min="3074" max="3074" width="19.140625" customWidth="1"/>
    <col min="3075" max="3075" width="11.5703125" customWidth="1"/>
    <col min="3076" max="3076" width="19" customWidth="1"/>
    <col min="3077" max="3077" width="22" customWidth="1"/>
    <col min="3078" max="3078" width="11.7109375" customWidth="1"/>
    <col min="3079" max="3079" width="11.85546875" customWidth="1"/>
    <col min="3081" max="3081" width="12.85546875" customWidth="1"/>
    <col min="3082" max="3082" width="10.42578125" customWidth="1"/>
    <col min="3329" max="3329" width="10.85546875" customWidth="1"/>
    <col min="3330" max="3330" width="19.140625" customWidth="1"/>
    <col min="3331" max="3331" width="11.5703125" customWidth="1"/>
    <col min="3332" max="3332" width="19" customWidth="1"/>
    <col min="3333" max="3333" width="22" customWidth="1"/>
    <col min="3334" max="3334" width="11.7109375" customWidth="1"/>
    <col min="3335" max="3335" width="11.85546875" customWidth="1"/>
    <col min="3337" max="3337" width="12.85546875" customWidth="1"/>
    <col min="3338" max="3338" width="10.42578125" customWidth="1"/>
    <col min="3585" max="3585" width="10.85546875" customWidth="1"/>
    <col min="3586" max="3586" width="19.140625" customWidth="1"/>
    <col min="3587" max="3587" width="11.5703125" customWidth="1"/>
    <col min="3588" max="3588" width="19" customWidth="1"/>
    <col min="3589" max="3589" width="22" customWidth="1"/>
    <col min="3590" max="3590" width="11.7109375" customWidth="1"/>
    <col min="3591" max="3591" width="11.85546875" customWidth="1"/>
    <col min="3593" max="3593" width="12.85546875" customWidth="1"/>
    <col min="3594" max="3594" width="10.42578125" customWidth="1"/>
    <col min="3841" max="3841" width="10.85546875" customWidth="1"/>
    <col min="3842" max="3842" width="19.140625" customWidth="1"/>
    <col min="3843" max="3843" width="11.5703125" customWidth="1"/>
    <col min="3844" max="3844" width="19" customWidth="1"/>
    <col min="3845" max="3845" width="22" customWidth="1"/>
    <col min="3846" max="3846" width="11.7109375" customWidth="1"/>
    <col min="3847" max="3847" width="11.85546875" customWidth="1"/>
    <col min="3849" max="3849" width="12.85546875" customWidth="1"/>
    <col min="3850" max="3850" width="10.42578125" customWidth="1"/>
    <col min="4097" max="4097" width="10.85546875" customWidth="1"/>
    <col min="4098" max="4098" width="19.140625" customWidth="1"/>
    <col min="4099" max="4099" width="11.5703125" customWidth="1"/>
    <col min="4100" max="4100" width="19" customWidth="1"/>
    <col min="4101" max="4101" width="22" customWidth="1"/>
    <col min="4102" max="4102" width="11.7109375" customWidth="1"/>
    <col min="4103" max="4103" width="11.85546875" customWidth="1"/>
    <col min="4105" max="4105" width="12.85546875" customWidth="1"/>
    <col min="4106" max="4106" width="10.42578125" customWidth="1"/>
    <col min="4353" max="4353" width="10.85546875" customWidth="1"/>
    <col min="4354" max="4354" width="19.140625" customWidth="1"/>
    <col min="4355" max="4355" width="11.5703125" customWidth="1"/>
    <col min="4356" max="4356" width="19" customWidth="1"/>
    <col min="4357" max="4357" width="22" customWidth="1"/>
    <col min="4358" max="4358" width="11.7109375" customWidth="1"/>
    <col min="4359" max="4359" width="11.85546875" customWidth="1"/>
    <col min="4361" max="4361" width="12.85546875" customWidth="1"/>
    <col min="4362" max="4362" width="10.42578125" customWidth="1"/>
    <col min="4609" max="4609" width="10.85546875" customWidth="1"/>
    <col min="4610" max="4610" width="19.140625" customWidth="1"/>
    <col min="4611" max="4611" width="11.5703125" customWidth="1"/>
    <col min="4612" max="4612" width="19" customWidth="1"/>
    <col min="4613" max="4613" width="22" customWidth="1"/>
    <col min="4614" max="4614" width="11.7109375" customWidth="1"/>
    <col min="4615" max="4615" width="11.85546875" customWidth="1"/>
    <col min="4617" max="4617" width="12.85546875" customWidth="1"/>
    <col min="4618" max="4618" width="10.42578125" customWidth="1"/>
    <col min="4865" max="4865" width="10.85546875" customWidth="1"/>
    <col min="4866" max="4866" width="19.140625" customWidth="1"/>
    <col min="4867" max="4867" width="11.5703125" customWidth="1"/>
    <col min="4868" max="4868" width="19" customWidth="1"/>
    <col min="4869" max="4869" width="22" customWidth="1"/>
    <col min="4870" max="4870" width="11.7109375" customWidth="1"/>
    <col min="4871" max="4871" width="11.85546875" customWidth="1"/>
    <col min="4873" max="4873" width="12.85546875" customWidth="1"/>
    <col min="4874" max="4874" width="10.42578125" customWidth="1"/>
    <col min="5121" max="5121" width="10.85546875" customWidth="1"/>
    <col min="5122" max="5122" width="19.140625" customWidth="1"/>
    <col min="5123" max="5123" width="11.5703125" customWidth="1"/>
    <col min="5124" max="5124" width="19" customWidth="1"/>
    <col min="5125" max="5125" width="22" customWidth="1"/>
    <col min="5126" max="5126" width="11.7109375" customWidth="1"/>
    <col min="5127" max="5127" width="11.85546875" customWidth="1"/>
    <col min="5129" max="5129" width="12.85546875" customWidth="1"/>
    <col min="5130" max="5130" width="10.42578125" customWidth="1"/>
    <col min="5377" max="5377" width="10.85546875" customWidth="1"/>
    <col min="5378" max="5378" width="19.140625" customWidth="1"/>
    <col min="5379" max="5379" width="11.5703125" customWidth="1"/>
    <col min="5380" max="5380" width="19" customWidth="1"/>
    <col min="5381" max="5381" width="22" customWidth="1"/>
    <col min="5382" max="5382" width="11.7109375" customWidth="1"/>
    <col min="5383" max="5383" width="11.85546875" customWidth="1"/>
    <col min="5385" max="5385" width="12.85546875" customWidth="1"/>
    <col min="5386" max="5386" width="10.42578125" customWidth="1"/>
    <col min="5633" max="5633" width="10.85546875" customWidth="1"/>
    <col min="5634" max="5634" width="19.140625" customWidth="1"/>
    <col min="5635" max="5635" width="11.5703125" customWidth="1"/>
    <col min="5636" max="5636" width="19" customWidth="1"/>
    <col min="5637" max="5637" width="22" customWidth="1"/>
    <col min="5638" max="5638" width="11.7109375" customWidth="1"/>
    <col min="5639" max="5639" width="11.85546875" customWidth="1"/>
    <col min="5641" max="5641" width="12.85546875" customWidth="1"/>
    <col min="5642" max="5642" width="10.42578125" customWidth="1"/>
    <col min="5889" max="5889" width="10.85546875" customWidth="1"/>
    <col min="5890" max="5890" width="19.140625" customWidth="1"/>
    <col min="5891" max="5891" width="11.5703125" customWidth="1"/>
    <col min="5892" max="5892" width="19" customWidth="1"/>
    <col min="5893" max="5893" width="22" customWidth="1"/>
    <col min="5894" max="5894" width="11.7109375" customWidth="1"/>
    <col min="5895" max="5895" width="11.85546875" customWidth="1"/>
    <col min="5897" max="5897" width="12.85546875" customWidth="1"/>
    <col min="5898" max="5898" width="10.42578125" customWidth="1"/>
    <col min="6145" max="6145" width="10.85546875" customWidth="1"/>
    <col min="6146" max="6146" width="19.140625" customWidth="1"/>
    <col min="6147" max="6147" width="11.5703125" customWidth="1"/>
    <col min="6148" max="6148" width="19" customWidth="1"/>
    <col min="6149" max="6149" width="22" customWidth="1"/>
    <col min="6150" max="6150" width="11.7109375" customWidth="1"/>
    <col min="6151" max="6151" width="11.85546875" customWidth="1"/>
    <col min="6153" max="6153" width="12.85546875" customWidth="1"/>
    <col min="6154" max="6154" width="10.42578125" customWidth="1"/>
    <col min="6401" max="6401" width="10.85546875" customWidth="1"/>
    <col min="6402" max="6402" width="19.140625" customWidth="1"/>
    <col min="6403" max="6403" width="11.5703125" customWidth="1"/>
    <col min="6404" max="6404" width="19" customWidth="1"/>
    <col min="6405" max="6405" width="22" customWidth="1"/>
    <col min="6406" max="6406" width="11.7109375" customWidth="1"/>
    <col min="6407" max="6407" width="11.85546875" customWidth="1"/>
    <col min="6409" max="6409" width="12.85546875" customWidth="1"/>
    <col min="6410" max="6410" width="10.42578125" customWidth="1"/>
    <col min="6657" max="6657" width="10.85546875" customWidth="1"/>
    <col min="6658" max="6658" width="19.140625" customWidth="1"/>
    <col min="6659" max="6659" width="11.5703125" customWidth="1"/>
    <col min="6660" max="6660" width="19" customWidth="1"/>
    <col min="6661" max="6661" width="22" customWidth="1"/>
    <col min="6662" max="6662" width="11.7109375" customWidth="1"/>
    <col min="6663" max="6663" width="11.85546875" customWidth="1"/>
    <col min="6665" max="6665" width="12.85546875" customWidth="1"/>
    <col min="6666" max="6666" width="10.42578125" customWidth="1"/>
    <col min="6913" max="6913" width="10.85546875" customWidth="1"/>
    <col min="6914" max="6914" width="19.140625" customWidth="1"/>
    <col min="6915" max="6915" width="11.5703125" customWidth="1"/>
    <col min="6916" max="6916" width="19" customWidth="1"/>
    <col min="6917" max="6917" width="22" customWidth="1"/>
    <col min="6918" max="6918" width="11.7109375" customWidth="1"/>
    <col min="6919" max="6919" width="11.85546875" customWidth="1"/>
    <col min="6921" max="6921" width="12.85546875" customWidth="1"/>
    <col min="6922" max="6922" width="10.42578125" customWidth="1"/>
    <col min="7169" max="7169" width="10.85546875" customWidth="1"/>
    <col min="7170" max="7170" width="19.140625" customWidth="1"/>
    <col min="7171" max="7171" width="11.5703125" customWidth="1"/>
    <col min="7172" max="7172" width="19" customWidth="1"/>
    <col min="7173" max="7173" width="22" customWidth="1"/>
    <col min="7174" max="7174" width="11.7109375" customWidth="1"/>
    <col min="7175" max="7175" width="11.85546875" customWidth="1"/>
    <col min="7177" max="7177" width="12.85546875" customWidth="1"/>
    <col min="7178" max="7178" width="10.42578125" customWidth="1"/>
    <col min="7425" max="7425" width="10.85546875" customWidth="1"/>
    <col min="7426" max="7426" width="19.140625" customWidth="1"/>
    <col min="7427" max="7427" width="11.5703125" customWidth="1"/>
    <col min="7428" max="7428" width="19" customWidth="1"/>
    <col min="7429" max="7429" width="22" customWidth="1"/>
    <col min="7430" max="7430" width="11.7109375" customWidth="1"/>
    <col min="7431" max="7431" width="11.85546875" customWidth="1"/>
    <col min="7433" max="7433" width="12.85546875" customWidth="1"/>
    <col min="7434" max="7434" width="10.42578125" customWidth="1"/>
    <col min="7681" max="7681" width="10.85546875" customWidth="1"/>
    <col min="7682" max="7682" width="19.140625" customWidth="1"/>
    <col min="7683" max="7683" width="11.5703125" customWidth="1"/>
    <col min="7684" max="7684" width="19" customWidth="1"/>
    <col min="7685" max="7685" width="22" customWidth="1"/>
    <col min="7686" max="7686" width="11.7109375" customWidth="1"/>
    <col min="7687" max="7687" width="11.85546875" customWidth="1"/>
    <col min="7689" max="7689" width="12.85546875" customWidth="1"/>
    <col min="7690" max="7690" width="10.42578125" customWidth="1"/>
    <col min="7937" max="7937" width="10.85546875" customWidth="1"/>
    <col min="7938" max="7938" width="19.140625" customWidth="1"/>
    <col min="7939" max="7939" width="11.5703125" customWidth="1"/>
    <col min="7940" max="7940" width="19" customWidth="1"/>
    <col min="7941" max="7941" width="22" customWidth="1"/>
    <col min="7942" max="7942" width="11.7109375" customWidth="1"/>
    <col min="7943" max="7943" width="11.85546875" customWidth="1"/>
    <col min="7945" max="7945" width="12.85546875" customWidth="1"/>
    <col min="7946" max="7946" width="10.42578125" customWidth="1"/>
    <col min="8193" max="8193" width="10.85546875" customWidth="1"/>
    <col min="8194" max="8194" width="19.140625" customWidth="1"/>
    <col min="8195" max="8195" width="11.5703125" customWidth="1"/>
    <col min="8196" max="8196" width="19" customWidth="1"/>
    <col min="8197" max="8197" width="22" customWidth="1"/>
    <col min="8198" max="8198" width="11.7109375" customWidth="1"/>
    <col min="8199" max="8199" width="11.85546875" customWidth="1"/>
    <col min="8201" max="8201" width="12.85546875" customWidth="1"/>
    <col min="8202" max="8202" width="10.42578125" customWidth="1"/>
    <col min="8449" max="8449" width="10.85546875" customWidth="1"/>
    <col min="8450" max="8450" width="19.140625" customWidth="1"/>
    <col min="8451" max="8451" width="11.5703125" customWidth="1"/>
    <col min="8452" max="8452" width="19" customWidth="1"/>
    <col min="8453" max="8453" width="22" customWidth="1"/>
    <col min="8454" max="8454" width="11.7109375" customWidth="1"/>
    <col min="8455" max="8455" width="11.85546875" customWidth="1"/>
    <col min="8457" max="8457" width="12.85546875" customWidth="1"/>
    <col min="8458" max="8458" width="10.42578125" customWidth="1"/>
    <col min="8705" max="8705" width="10.85546875" customWidth="1"/>
    <col min="8706" max="8706" width="19.140625" customWidth="1"/>
    <col min="8707" max="8707" width="11.5703125" customWidth="1"/>
    <col min="8708" max="8708" width="19" customWidth="1"/>
    <col min="8709" max="8709" width="22" customWidth="1"/>
    <col min="8710" max="8710" width="11.7109375" customWidth="1"/>
    <col min="8711" max="8711" width="11.85546875" customWidth="1"/>
    <col min="8713" max="8713" width="12.85546875" customWidth="1"/>
    <col min="8714" max="8714" width="10.42578125" customWidth="1"/>
    <col min="8961" max="8961" width="10.85546875" customWidth="1"/>
    <col min="8962" max="8962" width="19.140625" customWidth="1"/>
    <col min="8963" max="8963" width="11.5703125" customWidth="1"/>
    <col min="8964" max="8964" width="19" customWidth="1"/>
    <col min="8965" max="8965" width="22" customWidth="1"/>
    <col min="8966" max="8966" width="11.7109375" customWidth="1"/>
    <col min="8967" max="8967" width="11.85546875" customWidth="1"/>
    <col min="8969" max="8969" width="12.85546875" customWidth="1"/>
    <col min="8970" max="8970" width="10.42578125" customWidth="1"/>
    <col min="9217" max="9217" width="10.85546875" customWidth="1"/>
    <col min="9218" max="9218" width="19.140625" customWidth="1"/>
    <col min="9219" max="9219" width="11.5703125" customWidth="1"/>
    <col min="9220" max="9220" width="19" customWidth="1"/>
    <col min="9221" max="9221" width="22" customWidth="1"/>
    <col min="9222" max="9222" width="11.7109375" customWidth="1"/>
    <col min="9223" max="9223" width="11.85546875" customWidth="1"/>
    <col min="9225" max="9225" width="12.85546875" customWidth="1"/>
    <col min="9226" max="9226" width="10.42578125" customWidth="1"/>
    <col min="9473" max="9473" width="10.85546875" customWidth="1"/>
    <col min="9474" max="9474" width="19.140625" customWidth="1"/>
    <col min="9475" max="9475" width="11.5703125" customWidth="1"/>
    <col min="9476" max="9476" width="19" customWidth="1"/>
    <col min="9477" max="9477" width="22" customWidth="1"/>
    <col min="9478" max="9478" width="11.7109375" customWidth="1"/>
    <col min="9479" max="9479" width="11.85546875" customWidth="1"/>
    <col min="9481" max="9481" width="12.85546875" customWidth="1"/>
    <col min="9482" max="9482" width="10.42578125" customWidth="1"/>
    <col min="9729" max="9729" width="10.85546875" customWidth="1"/>
    <col min="9730" max="9730" width="19.140625" customWidth="1"/>
    <col min="9731" max="9731" width="11.5703125" customWidth="1"/>
    <col min="9732" max="9732" width="19" customWidth="1"/>
    <col min="9733" max="9733" width="22" customWidth="1"/>
    <col min="9734" max="9734" width="11.7109375" customWidth="1"/>
    <col min="9735" max="9735" width="11.85546875" customWidth="1"/>
    <col min="9737" max="9737" width="12.85546875" customWidth="1"/>
    <col min="9738" max="9738" width="10.42578125" customWidth="1"/>
    <col min="9985" max="9985" width="10.85546875" customWidth="1"/>
    <col min="9986" max="9986" width="19.140625" customWidth="1"/>
    <col min="9987" max="9987" width="11.5703125" customWidth="1"/>
    <col min="9988" max="9988" width="19" customWidth="1"/>
    <col min="9989" max="9989" width="22" customWidth="1"/>
    <col min="9990" max="9990" width="11.7109375" customWidth="1"/>
    <col min="9991" max="9991" width="11.85546875" customWidth="1"/>
    <col min="9993" max="9993" width="12.85546875" customWidth="1"/>
    <col min="9994" max="9994" width="10.42578125" customWidth="1"/>
    <col min="10241" max="10241" width="10.85546875" customWidth="1"/>
    <col min="10242" max="10242" width="19.140625" customWidth="1"/>
    <col min="10243" max="10243" width="11.5703125" customWidth="1"/>
    <col min="10244" max="10244" width="19" customWidth="1"/>
    <col min="10245" max="10245" width="22" customWidth="1"/>
    <col min="10246" max="10246" width="11.7109375" customWidth="1"/>
    <col min="10247" max="10247" width="11.85546875" customWidth="1"/>
    <col min="10249" max="10249" width="12.85546875" customWidth="1"/>
    <col min="10250" max="10250" width="10.42578125" customWidth="1"/>
    <col min="10497" max="10497" width="10.85546875" customWidth="1"/>
    <col min="10498" max="10498" width="19.140625" customWidth="1"/>
    <col min="10499" max="10499" width="11.5703125" customWidth="1"/>
    <col min="10500" max="10500" width="19" customWidth="1"/>
    <col min="10501" max="10501" width="22" customWidth="1"/>
    <col min="10502" max="10502" width="11.7109375" customWidth="1"/>
    <col min="10503" max="10503" width="11.85546875" customWidth="1"/>
    <col min="10505" max="10505" width="12.85546875" customWidth="1"/>
    <col min="10506" max="10506" width="10.42578125" customWidth="1"/>
    <col min="10753" max="10753" width="10.85546875" customWidth="1"/>
    <col min="10754" max="10754" width="19.140625" customWidth="1"/>
    <col min="10755" max="10755" width="11.5703125" customWidth="1"/>
    <col min="10756" max="10756" width="19" customWidth="1"/>
    <col min="10757" max="10757" width="22" customWidth="1"/>
    <col min="10758" max="10758" width="11.7109375" customWidth="1"/>
    <col min="10759" max="10759" width="11.85546875" customWidth="1"/>
    <col min="10761" max="10761" width="12.85546875" customWidth="1"/>
    <col min="10762" max="10762" width="10.42578125" customWidth="1"/>
    <col min="11009" max="11009" width="10.85546875" customWidth="1"/>
    <col min="11010" max="11010" width="19.140625" customWidth="1"/>
    <col min="11011" max="11011" width="11.5703125" customWidth="1"/>
    <col min="11012" max="11012" width="19" customWidth="1"/>
    <col min="11013" max="11013" width="22" customWidth="1"/>
    <col min="11014" max="11014" width="11.7109375" customWidth="1"/>
    <col min="11015" max="11015" width="11.85546875" customWidth="1"/>
    <col min="11017" max="11017" width="12.85546875" customWidth="1"/>
    <col min="11018" max="11018" width="10.42578125" customWidth="1"/>
    <col min="11265" max="11265" width="10.85546875" customWidth="1"/>
    <col min="11266" max="11266" width="19.140625" customWidth="1"/>
    <col min="11267" max="11267" width="11.5703125" customWidth="1"/>
    <col min="11268" max="11268" width="19" customWidth="1"/>
    <col min="11269" max="11269" width="22" customWidth="1"/>
    <col min="11270" max="11270" width="11.7109375" customWidth="1"/>
    <col min="11271" max="11271" width="11.85546875" customWidth="1"/>
    <col min="11273" max="11273" width="12.85546875" customWidth="1"/>
    <col min="11274" max="11274" width="10.42578125" customWidth="1"/>
    <col min="11521" max="11521" width="10.85546875" customWidth="1"/>
    <col min="11522" max="11522" width="19.140625" customWidth="1"/>
    <col min="11523" max="11523" width="11.5703125" customWidth="1"/>
    <col min="11524" max="11524" width="19" customWidth="1"/>
    <col min="11525" max="11525" width="22" customWidth="1"/>
    <col min="11526" max="11526" width="11.7109375" customWidth="1"/>
    <col min="11527" max="11527" width="11.85546875" customWidth="1"/>
    <col min="11529" max="11529" width="12.85546875" customWidth="1"/>
    <col min="11530" max="11530" width="10.42578125" customWidth="1"/>
    <col min="11777" max="11777" width="10.85546875" customWidth="1"/>
    <col min="11778" max="11778" width="19.140625" customWidth="1"/>
    <col min="11779" max="11779" width="11.5703125" customWidth="1"/>
    <col min="11780" max="11780" width="19" customWidth="1"/>
    <col min="11781" max="11781" width="22" customWidth="1"/>
    <col min="11782" max="11782" width="11.7109375" customWidth="1"/>
    <col min="11783" max="11783" width="11.85546875" customWidth="1"/>
    <col min="11785" max="11785" width="12.85546875" customWidth="1"/>
    <col min="11786" max="11786" width="10.42578125" customWidth="1"/>
    <col min="12033" max="12033" width="10.85546875" customWidth="1"/>
    <col min="12034" max="12034" width="19.140625" customWidth="1"/>
    <col min="12035" max="12035" width="11.5703125" customWidth="1"/>
    <col min="12036" max="12036" width="19" customWidth="1"/>
    <col min="12037" max="12037" width="22" customWidth="1"/>
    <col min="12038" max="12038" width="11.7109375" customWidth="1"/>
    <col min="12039" max="12039" width="11.85546875" customWidth="1"/>
    <col min="12041" max="12041" width="12.85546875" customWidth="1"/>
    <col min="12042" max="12042" width="10.42578125" customWidth="1"/>
    <col min="12289" max="12289" width="10.85546875" customWidth="1"/>
    <col min="12290" max="12290" width="19.140625" customWidth="1"/>
    <col min="12291" max="12291" width="11.5703125" customWidth="1"/>
    <col min="12292" max="12292" width="19" customWidth="1"/>
    <col min="12293" max="12293" width="22" customWidth="1"/>
    <col min="12294" max="12294" width="11.7109375" customWidth="1"/>
    <col min="12295" max="12295" width="11.85546875" customWidth="1"/>
    <col min="12297" max="12297" width="12.85546875" customWidth="1"/>
    <col min="12298" max="12298" width="10.42578125" customWidth="1"/>
    <col min="12545" max="12545" width="10.85546875" customWidth="1"/>
    <col min="12546" max="12546" width="19.140625" customWidth="1"/>
    <col min="12547" max="12547" width="11.5703125" customWidth="1"/>
    <col min="12548" max="12548" width="19" customWidth="1"/>
    <col min="12549" max="12549" width="22" customWidth="1"/>
    <col min="12550" max="12550" width="11.7109375" customWidth="1"/>
    <col min="12551" max="12551" width="11.85546875" customWidth="1"/>
    <col min="12553" max="12553" width="12.85546875" customWidth="1"/>
    <col min="12554" max="12554" width="10.42578125" customWidth="1"/>
    <col min="12801" max="12801" width="10.85546875" customWidth="1"/>
    <col min="12802" max="12802" width="19.140625" customWidth="1"/>
    <col min="12803" max="12803" width="11.5703125" customWidth="1"/>
    <col min="12804" max="12804" width="19" customWidth="1"/>
    <col min="12805" max="12805" width="22" customWidth="1"/>
    <col min="12806" max="12806" width="11.7109375" customWidth="1"/>
    <col min="12807" max="12807" width="11.85546875" customWidth="1"/>
    <col min="12809" max="12809" width="12.85546875" customWidth="1"/>
    <col min="12810" max="12810" width="10.42578125" customWidth="1"/>
    <col min="13057" max="13057" width="10.85546875" customWidth="1"/>
    <col min="13058" max="13058" width="19.140625" customWidth="1"/>
    <col min="13059" max="13059" width="11.5703125" customWidth="1"/>
    <col min="13060" max="13060" width="19" customWidth="1"/>
    <col min="13061" max="13061" width="22" customWidth="1"/>
    <col min="13062" max="13062" width="11.7109375" customWidth="1"/>
    <col min="13063" max="13063" width="11.85546875" customWidth="1"/>
    <col min="13065" max="13065" width="12.85546875" customWidth="1"/>
    <col min="13066" max="13066" width="10.42578125" customWidth="1"/>
    <col min="13313" max="13313" width="10.85546875" customWidth="1"/>
    <col min="13314" max="13314" width="19.140625" customWidth="1"/>
    <col min="13315" max="13315" width="11.5703125" customWidth="1"/>
    <col min="13316" max="13316" width="19" customWidth="1"/>
    <col min="13317" max="13317" width="22" customWidth="1"/>
    <col min="13318" max="13318" width="11.7109375" customWidth="1"/>
    <col min="13319" max="13319" width="11.85546875" customWidth="1"/>
    <col min="13321" max="13321" width="12.85546875" customWidth="1"/>
    <col min="13322" max="13322" width="10.42578125" customWidth="1"/>
    <col min="13569" max="13569" width="10.85546875" customWidth="1"/>
    <col min="13570" max="13570" width="19.140625" customWidth="1"/>
    <col min="13571" max="13571" width="11.5703125" customWidth="1"/>
    <col min="13572" max="13572" width="19" customWidth="1"/>
    <col min="13573" max="13573" width="22" customWidth="1"/>
    <col min="13574" max="13574" width="11.7109375" customWidth="1"/>
    <col min="13575" max="13575" width="11.85546875" customWidth="1"/>
    <col min="13577" max="13577" width="12.85546875" customWidth="1"/>
    <col min="13578" max="13578" width="10.42578125" customWidth="1"/>
    <col min="13825" max="13825" width="10.85546875" customWidth="1"/>
    <col min="13826" max="13826" width="19.140625" customWidth="1"/>
    <col min="13827" max="13827" width="11.5703125" customWidth="1"/>
    <col min="13828" max="13828" width="19" customWidth="1"/>
    <col min="13829" max="13829" width="22" customWidth="1"/>
    <col min="13830" max="13830" width="11.7109375" customWidth="1"/>
    <col min="13831" max="13831" width="11.85546875" customWidth="1"/>
    <col min="13833" max="13833" width="12.85546875" customWidth="1"/>
    <col min="13834" max="13834" width="10.42578125" customWidth="1"/>
    <col min="14081" max="14081" width="10.85546875" customWidth="1"/>
    <col min="14082" max="14082" width="19.140625" customWidth="1"/>
    <col min="14083" max="14083" width="11.5703125" customWidth="1"/>
    <col min="14084" max="14084" width="19" customWidth="1"/>
    <col min="14085" max="14085" width="22" customWidth="1"/>
    <col min="14086" max="14086" width="11.7109375" customWidth="1"/>
    <col min="14087" max="14087" width="11.85546875" customWidth="1"/>
    <col min="14089" max="14089" width="12.85546875" customWidth="1"/>
    <col min="14090" max="14090" width="10.42578125" customWidth="1"/>
    <col min="14337" max="14337" width="10.85546875" customWidth="1"/>
    <col min="14338" max="14338" width="19.140625" customWidth="1"/>
    <col min="14339" max="14339" width="11.5703125" customWidth="1"/>
    <col min="14340" max="14340" width="19" customWidth="1"/>
    <col min="14341" max="14341" width="22" customWidth="1"/>
    <col min="14342" max="14342" width="11.7109375" customWidth="1"/>
    <col min="14343" max="14343" width="11.85546875" customWidth="1"/>
    <col min="14345" max="14345" width="12.85546875" customWidth="1"/>
    <col min="14346" max="14346" width="10.42578125" customWidth="1"/>
    <col min="14593" max="14593" width="10.85546875" customWidth="1"/>
    <col min="14594" max="14594" width="19.140625" customWidth="1"/>
    <col min="14595" max="14595" width="11.5703125" customWidth="1"/>
    <col min="14596" max="14596" width="19" customWidth="1"/>
    <col min="14597" max="14597" width="22" customWidth="1"/>
    <col min="14598" max="14598" width="11.7109375" customWidth="1"/>
    <col min="14599" max="14599" width="11.85546875" customWidth="1"/>
    <col min="14601" max="14601" width="12.85546875" customWidth="1"/>
    <col min="14602" max="14602" width="10.42578125" customWidth="1"/>
    <col min="14849" max="14849" width="10.85546875" customWidth="1"/>
    <col min="14850" max="14850" width="19.140625" customWidth="1"/>
    <col min="14851" max="14851" width="11.5703125" customWidth="1"/>
    <col min="14852" max="14852" width="19" customWidth="1"/>
    <col min="14853" max="14853" width="22" customWidth="1"/>
    <col min="14854" max="14854" width="11.7109375" customWidth="1"/>
    <col min="14855" max="14855" width="11.85546875" customWidth="1"/>
    <col min="14857" max="14857" width="12.85546875" customWidth="1"/>
    <col min="14858" max="14858" width="10.42578125" customWidth="1"/>
    <col min="15105" max="15105" width="10.85546875" customWidth="1"/>
    <col min="15106" max="15106" width="19.140625" customWidth="1"/>
    <col min="15107" max="15107" width="11.5703125" customWidth="1"/>
    <col min="15108" max="15108" width="19" customWidth="1"/>
    <col min="15109" max="15109" width="22" customWidth="1"/>
    <col min="15110" max="15110" width="11.7109375" customWidth="1"/>
    <col min="15111" max="15111" width="11.85546875" customWidth="1"/>
    <col min="15113" max="15113" width="12.85546875" customWidth="1"/>
    <col min="15114" max="15114" width="10.42578125" customWidth="1"/>
    <col min="15361" max="15361" width="10.85546875" customWidth="1"/>
    <col min="15362" max="15362" width="19.140625" customWidth="1"/>
    <col min="15363" max="15363" width="11.5703125" customWidth="1"/>
    <col min="15364" max="15364" width="19" customWidth="1"/>
    <col min="15365" max="15365" width="22" customWidth="1"/>
    <col min="15366" max="15366" width="11.7109375" customWidth="1"/>
    <col min="15367" max="15367" width="11.85546875" customWidth="1"/>
    <col min="15369" max="15369" width="12.85546875" customWidth="1"/>
    <col min="15370" max="15370" width="10.42578125" customWidth="1"/>
    <col min="15617" max="15617" width="10.85546875" customWidth="1"/>
    <col min="15618" max="15618" width="19.140625" customWidth="1"/>
    <col min="15619" max="15619" width="11.5703125" customWidth="1"/>
    <col min="15620" max="15620" width="19" customWidth="1"/>
    <col min="15621" max="15621" width="22" customWidth="1"/>
    <col min="15622" max="15622" width="11.7109375" customWidth="1"/>
    <col min="15623" max="15623" width="11.85546875" customWidth="1"/>
    <col min="15625" max="15625" width="12.85546875" customWidth="1"/>
    <col min="15626" max="15626" width="10.42578125" customWidth="1"/>
    <col min="15873" max="15873" width="10.85546875" customWidth="1"/>
    <col min="15874" max="15874" width="19.140625" customWidth="1"/>
    <col min="15875" max="15875" width="11.5703125" customWidth="1"/>
    <col min="15876" max="15876" width="19" customWidth="1"/>
    <col min="15877" max="15877" width="22" customWidth="1"/>
    <col min="15878" max="15878" width="11.7109375" customWidth="1"/>
    <col min="15879" max="15879" width="11.85546875" customWidth="1"/>
    <col min="15881" max="15881" width="12.85546875" customWidth="1"/>
    <col min="15882" max="15882" width="10.42578125" customWidth="1"/>
    <col min="16129" max="16129" width="10.85546875" customWidth="1"/>
    <col min="16130" max="16130" width="19.140625" customWidth="1"/>
    <col min="16131" max="16131" width="11.5703125" customWidth="1"/>
    <col min="16132" max="16132" width="19" customWidth="1"/>
    <col min="16133" max="16133" width="22" customWidth="1"/>
    <col min="16134" max="16134" width="11.7109375" customWidth="1"/>
    <col min="16135" max="16135" width="11.85546875" customWidth="1"/>
    <col min="16137" max="16137" width="12.85546875" customWidth="1"/>
    <col min="16138" max="16138" width="10.42578125" customWidth="1"/>
  </cols>
  <sheetData>
    <row r="1" spans="1:10" ht="18" x14ac:dyDescent="0.25">
      <c r="A1" s="1" t="s">
        <v>106</v>
      </c>
    </row>
    <row r="2" spans="1:10" ht="15.75" thickBot="1" x14ac:dyDescent="0.3"/>
    <row r="3" spans="1:10" ht="15.75" thickBot="1" x14ac:dyDescent="0.3">
      <c r="A3" s="2"/>
      <c r="B3" s="3"/>
      <c r="C3" s="4" t="s">
        <v>0</v>
      </c>
      <c r="D3" s="5"/>
      <c r="E3" s="3"/>
      <c r="F3" s="3" t="s">
        <v>1</v>
      </c>
      <c r="G3" s="4" t="s">
        <v>2</v>
      </c>
    </row>
    <row r="4" spans="1:10" x14ac:dyDescent="0.25">
      <c r="A4" s="6" t="s">
        <v>3</v>
      </c>
      <c r="B4" s="7" t="s">
        <v>4</v>
      </c>
      <c r="C4" s="91">
        <v>1042204</v>
      </c>
      <c r="D4" s="8" t="s">
        <v>5</v>
      </c>
      <c r="E4" s="7" t="s">
        <v>6</v>
      </c>
      <c r="F4" s="84">
        <v>162881.4</v>
      </c>
      <c r="G4" s="9"/>
      <c r="I4" s="10"/>
      <c r="J4" s="10"/>
    </row>
    <row r="5" spans="1:10" x14ac:dyDescent="0.25">
      <c r="A5" s="11"/>
      <c r="B5" s="12" t="s">
        <v>7</v>
      </c>
      <c r="C5" s="13"/>
      <c r="D5" s="14"/>
      <c r="E5" s="15" t="s">
        <v>8</v>
      </c>
      <c r="F5" s="85">
        <v>96213.6</v>
      </c>
      <c r="G5" s="16"/>
      <c r="I5" s="10"/>
      <c r="J5" s="10"/>
    </row>
    <row r="6" spans="1:10" x14ac:dyDescent="0.25">
      <c r="A6" s="11"/>
      <c r="B6" s="15"/>
      <c r="C6" s="13"/>
      <c r="D6" s="14"/>
      <c r="E6" s="15" t="s">
        <v>9</v>
      </c>
      <c r="F6" s="85">
        <v>231067.2</v>
      </c>
      <c r="G6" s="16"/>
      <c r="I6" s="10"/>
      <c r="J6" s="10"/>
    </row>
    <row r="7" spans="1:10" x14ac:dyDescent="0.25">
      <c r="A7" s="17"/>
      <c r="C7" s="18"/>
      <c r="D7" s="19"/>
      <c r="E7" s="12" t="s">
        <v>10</v>
      </c>
      <c r="F7" s="86">
        <v>484345.26</v>
      </c>
      <c r="G7" s="20"/>
      <c r="I7" s="10"/>
      <c r="J7" s="10"/>
    </row>
    <row r="8" spans="1:10" x14ac:dyDescent="0.25">
      <c r="A8" s="17"/>
      <c r="B8" s="12"/>
      <c r="C8" s="18"/>
      <c r="D8" s="19"/>
      <c r="E8" s="12" t="s">
        <v>11</v>
      </c>
      <c r="F8" s="21">
        <f>SUM(F4:F7)</f>
        <v>974507.46</v>
      </c>
      <c r="G8" s="22"/>
      <c r="I8" s="10"/>
      <c r="J8" s="10"/>
    </row>
    <row r="9" spans="1:10" ht="15.75" thickBot="1" x14ac:dyDescent="0.3">
      <c r="A9" s="23" t="s">
        <v>11</v>
      </c>
      <c r="B9" s="24"/>
      <c r="C9" s="25">
        <f>SUM(C4:C8)</f>
        <v>1042204</v>
      </c>
      <c r="D9" s="26" t="s">
        <v>12</v>
      </c>
      <c r="E9" s="24" t="s">
        <v>13</v>
      </c>
      <c r="F9" s="27">
        <v>4171.8</v>
      </c>
      <c r="G9" s="28">
        <f>C4-F8-F9</f>
        <v>63524.740000000034</v>
      </c>
      <c r="I9" s="10"/>
      <c r="J9" s="10"/>
    </row>
    <row r="10" spans="1:10" x14ac:dyDescent="0.25">
      <c r="A10" s="29" t="s">
        <v>14</v>
      </c>
      <c r="B10" s="30" t="s">
        <v>15</v>
      </c>
      <c r="C10" s="92">
        <v>380395</v>
      </c>
      <c r="D10" s="31" t="s">
        <v>5</v>
      </c>
      <c r="E10" s="32" t="s">
        <v>16</v>
      </c>
      <c r="F10" s="87">
        <v>134550</v>
      </c>
      <c r="G10" s="33"/>
      <c r="I10" s="10"/>
      <c r="J10" s="34"/>
    </row>
    <row r="11" spans="1:10" x14ac:dyDescent="0.25">
      <c r="A11" s="35"/>
      <c r="B11" s="12" t="s">
        <v>17</v>
      </c>
      <c r="C11" s="36">
        <v>0</v>
      </c>
      <c r="D11" s="37" t="s">
        <v>5</v>
      </c>
      <c r="E11" s="19" t="s">
        <v>18</v>
      </c>
      <c r="F11" s="86">
        <v>75727.5</v>
      </c>
      <c r="G11" s="22"/>
      <c r="I11" s="10"/>
    </row>
    <row r="12" spans="1:10" x14ac:dyDescent="0.25">
      <c r="A12" s="35"/>
      <c r="B12" s="12" t="s">
        <v>19</v>
      </c>
      <c r="C12" s="36">
        <v>0</v>
      </c>
      <c r="D12" s="37" t="s">
        <v>5</v>
      </c>
      <c r="E12" s="12" t="s">
        <v>20</v>
      </c>
      <c r="F12" s="86">
        <v>12397</v>
      </c>
      <c r="G12" s="22"/>
      <c r="I12" s="10"/>
    </row>
    <row r="13" spans="1:10" x14ac:dyDescent="0.25">
      <c r="A13" s="35"/>
      <c r="B13" s="12" t="s">
        <v>99</v>
      </c>
      <c r="C13" s="36">
        <v>1014.71</v>
      </c>
      <c r="D13" s="37" t="s">
        <v>5</v>
      </c>
      <c r="E13" s="12" t="s">
        <v>21</v>
      </c>
      <c r="F13" s="86">
        <v>13411.3</v>
      </c>
      <c r="G13" s="22"/>
      <c r="I13" s="10"/>
    </row>
    <row r="14" spans="1:10" x14ac:dyDescent="0.25">
      <c r="A14" s="35"/>
      <c r="B14" s="12" t="s">
        <v>100</v>
      </c>
      <c r="C14" s="93">
        <v>4116.18</v>
      </c>
      <c r="D14" s="37" t="s">
        <v>5</v>
      </c>
      <c r="E14" s="12" t="s">
        <v>22</v>
      </c>
      <c r="F14" s="86">
        <v>7633.08</v>
      </c>
      <c r="G14" s="22"/>
      <c r="I14" s="10"/>
    </row>
    <row r="15" spans="1:10" x14ac:dyDescent="0.25">
      <c r="A15" s="38"/>
      <c r="B15" s="12" t="s">
        <v>23</v>
      </c>
      <c r="C15" s="36">
        <v>464</v>
      </c>
      <c r="D15" s="39" t="s">
        <v>5</v>
      </c>
      <c r="E15" s="24" t="s">
        <v>24</v>
      </c>
      <c r="F15" s="27">
        <v>5175</v>
      </c>
      <c r="G15" s="28"/>
      <c r="I15" s="10"/>
    </row>
    <row r="16" spans="1:10" x14ac:dyDescent="0.25">
      <c r="A16" s="40"/>
      <c r="B16" s="41"/>
      <c r="C16" s="42"/>
      <c r="D16" s="37" t="s">
        <v>5</v>
      </c>
      <c r="E16" s="41" t="s">
        <v>25</v>
      </c>
      <c r="F16" s="88">
        <v>20165.830000000002</v>
      </c>
      <c r="G16" s="43"/>
      <c r="I16" s="10"/>
    </row>
    <row r="17" spans="1:9" x14ac:dyDescent="0.25">
      <c r="A17" s="35"/>
      <c r="B17" s="12"/>
      <c r="C17" s="36"/>
      <c r="D17" s="37" t="s">
        <v>26</v>
      </c>
      <c r="E17" s="41" t="s">
        <v>27</v>
      </c>
      <c r="F17" s="89">
        <v>50711</v>
      </c>
      <c r="G17" s="22"/>
      <c r="I17" s="10"/>
    </row>
    <row r="18" spans="1:9" x14ac:dyDescent="0.25">
      <c r="A18" s="35"/>
      <c r="B18" s="12"/>
      <c r="C18" s="36"/>
      <c r="D18" s="19" t="s">
        <v>28</v>
      </c>
      <c r="E18" s="15" t="s">
        <v>97</v>
      </c>
      <c r="F18" s="86">
        <v>7038.57</v>
      </c>
      <c r="G18" s="22"/>
      <c r="I18" s="10"/>
    </row>
    <row r="19" spans="1:9" x14ac:dyDescent="0.25">
      <c r="A19" s="35"/>
      <c r="B19" s="12"/>
      <c r="C19" s="36"/>
      <c r="D19" s="19" t="s">
        <v>28</v>
      </c>
      <c r="E19" s="12" t="s">
        <v>29</v>
      </c>
      <c r="F19" s="86">
        <v>62920</v>
      </c>
      <c r="G19" s="22"/>
      <c r="I19" s="10"/>
    </row>
    <row r="20" spans="1:9" x14ac:dyDescent="0.25">
      <c r="A20" s="35"/>
      <c r="B20" s="12"/>
      <c r="C20" s="36"/>
      <c r="D20" s="19" t="s">
        <v>5</v>
      </c>
      <c r="E20" s="12" t="s">
        <v>109</v>
      </c>
      <c r="F20" s="86">
        <v>15004</v>
      </c>
      <c r="G20" s="22"/>
      <c r="I20" s="10"/>
    </row>
    <row r="21" spans="1:9" x14ac:dyDescent="0.25">
      <c r="A21" s="35"/>
      <c r="B21" s="12"/>
      <c r="C21" s="36"/>
      <c r="D21" s="19" t="s">
        <v>5</v>
      </c>
      <c r="E21" s="12" t="s">
        <v>110</v>
      </c>
      <c r="F21" s="86">
        <v>60016</v>
      </c>
      <c r="G21" s="22"/>
      <c r="I21" s="10"/>
    </row>
    <row r="22" spans="1:9" x14ac:dyDescent="0.25">
      <c r="A22" s="35"/>
      <c r="B22" s="12"/>
      <c r="C22" s="36"/>
      <c r="D22" s="19" t="s">
        <v>113</v>
      </c>
      <c r="E22" s="12" t="s">
        <v>114</v>
      </c>
      <c r="F22" s="86">
        <v>7744</v>
      </c>
      <c r="G22" s="22"/>
      <c r="I22" s="10"/>
    </row>
    <row r="23" spans="1:9" x14ac:dyDescent="0.25">
      <c r="A23" s="35"/>
      <c r="B23" s="12"/>
      <c r="C23" s="36"/>
      <c r="D23" s="19" t="s">
        <v>113</v>
      </c>
      <c r="E23" s="12" t="s">
        <v>115</v>
      </c>
      <c r="F23" s="86">
        <v>33532.730000000003</v>
      </c>
      <c r="G23" s="22"/>
      <c r="I23" s="10"/>
    </row>
    <row r="24" spans="1:9" x14ac:dyDescent="0.25">
      <c r="A24" s="35"/>
      <c r="B24" s="12"/>
      <c r="C24" s="36"/>
      <c r="D24" s="44" t="s">
        <v>30</v>
      </c>
      <c r="E24" s="45" t="s">
        <v>31</v>
      </c>
      <c r="F24" s="86">
        <v>115912</v>
      </c>
      <c r="G24" s="22"/>
      <c r="I24" s="10"/>
    </row>
    <row r="25" spans="1:9" ht="15.75" thickBot="1" x14ac:dyDescent="0.3">
      <c r="A25" s="46" t="s">
        <v>11</v>
      </c>
      <c r="B25" s="47"/>
      <c r="C25" s="48">
        <f>SUM(C10:C24)</f>
        <v>385989.89</v>
      </c>
      <c r="D25" s="49"/>
      <c r="E25" s="50" t="s">
        <v>11</v>
      </c>
      <c r="F25" s="51">
        <f>SUM(F10:F24)</f>
        <v>621938.01</v>
      </c>
      <c r="G25" s="52">
        <f>C10+C11+C12+C13+C14+C15-F25</f>
        <v>-235948.12</v>
      </c>
      <c r="I25" s="10"/>
    </row>
    <row r="26" spans="1:9" x14ac:dyDescent="0.25">
      <c r="A26" s="11" t="s">
        <v>101</v>
      </c>
      <c r="B26" s="15"/>
      <c r="C26" s="13">
        <v>0</v>
      </c>
      <c r="D26" s="31" t="s">
        <v>5</v>
      </c>
      <c r="E26" s="15" t="s">
        <v>32</v>
      </c>
      <c r="F26" s="85">
        <v>27689.64</v>
      </c>
      <c r="G26" s="16"/>
      <c r="I26" s="10"/>
    </row>
    <row r="27" spans="1:9" x14ac:dyDescent="0.25">
      <c r="A27" s="17"/>
      <c r="B27" s="12"/>
      <c r="C27" s="18"/>
      <c r="D27" s="37" t="s">
        <v>5</v>
      </c>
      <c r="E27" s="12" t="s">
        <v>33</v>
      </c>
      <c r="F27" s="86">
        <v>47859.42</v>
      </c>
      <c r="G27" s="20"/>
      <c r="I27" s="10"/>
    </row>
    <row r="28" spans="1:9" x14ac:dyDescent="0.25">
      <c r="A28" s="17"/>
      <c r="B28" s="12"/>
      <c r="C28" s="18"/>
      <c r="D28" s="37" t="s">
        <v>5</v>
      </c>
      <c r="E28" s="12" t="s">
        <v>34</v>
      </c>
      <c r="F28" s="86">
        <v>13264.2</v>
      </c>
      <c r="G28" s="20"/>
      <c r="I28" s="10"/>
    </row>
    <row r="29" spans="1:9" x14ac:dyDescent="0.25">
      <c r="A29" s="17"/>
      <c r="B29" s="12"/>
      <c r="C29" s="18"/>
      <c r="D29" s="37" t="s">
        <v>5</v>
      </c>
      <c r="E29" s="12" t="s">
        <v>35</v>
      </c>
      <c r="F29" s="86">
        <v>42809.55</v>
      </c>
      <c r="G29" s="22"/>
      <c r="I29" s="10"/>
    </row>
    <row r="30" spans="1:9" x14ac:dyDescent="0.25">
      <c r="A30" s="23"/>
      <c r="B30" s="24"/>
      <c r="C30" s="25"/>
      <c r="D30" s="37" t="s">
        <v>5</v>
      </c>
      <c r="E30" s="24" t="s">
        <v>36</v>
      </c>
      <c r="F30" s="27">
        <v>171857.04</v>
      </c>
      <c r="G30" s="22"/>
      <c r="I30" s="10"/>
    </row>
    <row r="31" spans="1:9" x14ac:dyDescent="0.25">
      <c r="A31" s="23"/>
      <c r="B31" s="24"/>
      <c r="C31" s="25"/>
      <c r="D31" s="37" t="s">
        <v>5</v>
      </c>
      <c r="E31" s="24" t="s">
        <v>37</v>
      </c>
      <c r="F31" s="27">
        <v>22912.799999999999</v>
      </c>
      <c r="G31" s="22"/>
      <c r="I31" s="10"/>
    </row>
    <row r="32" spans="1:9" ht="15.75" thickBot="1" x14ac:dyDescent="0.3">
      <c r="A32" s="23"/>
      <c r="B32" s="24"/>
      <c r="C32" s="25"/>
      <c r="D32" s="26"/>
      <c r="E32" s="24" t="s">
        <v>11</v>
      </c>
      <c r="F32" s="53">
        <f>SUM(F26:F31)</f>
        <v>326392.64999999997</v>
      </c>
      <c r="G32" s="28">
        <f>C26-F32</f>
        <v>-326392.64999999997</v>
      </c>
      <c r="I32" s="10"/>
    </row>
    <row r="33" spans="1:9" x14ac:dyDescent="0.25">
      <c r="A33" s="54" t="s">
        <v>38</v>
      </c>
      <c r="B33" s="32"/>
      <c r="C33" s="55">
        <v>0</v>
      </c>
      <c r="D33" s="56" t="s">
        <v>5</v>
      </c>
      <c r="E33" s="32" t="s">
        <v>10</v>
      </c>
      <c r="F33" s="87">
        <v>18163.48</v>
      </c>
      <c r="G33" s="57"/>
      <c r="I33" s="10"/>
    </row>
    <row r="34" spans="1:9" ht="15.75" thickBot="1" x14ac:dyDescent="0.3">
      <c r="A34" s="58"/>
      <c r="B34" s="59"/>
      <c r="C34" s="60"/>
      <c r="D34" s="61"/>
      <c r="E34" s="59" t="s">
        <v>11</v>
      </c>
      <c r="F34" s="62">
        <f>SUM(F33:F33)</f>
        <v>18163.48</v>
      </c>
      <c r="G34" s="63">
        <f>C33-F34</f>
        <v>-18163.48</v>
      </c>
      <c r="I34" s="10"/>
    </row>
    <row r="35" spans="1:9" x14ac:dyDescent="0.25">
      <c r="A35" s="54" t="s">
        <v>39</v>
      </c>
      <c r="B35" s="32"/>
      <c r="C35" s="55">
        <v>0</v>
      </c>
      <c r="D35" s="56" t="s">
        <v>5</v>
      </c>
      <c r="E35" s="32" t="s">
        <v>40</v>
      </c>
      <c r="F35" s="87">
        <v>24276</v>
      </c>
      <c r="G35" s="33"/>
      <c r="I35" s="10"/>
    </row>
    <row r="36" spans="1:9" x14ac:dyDescent="0.25">
      <c r="A36" s="106"/>
      <c r="B36" s="67"/>
      <c r="C36" s="93"/>
      <c r="D36" s="66" t="s">
        <v>5</v>
      </c>
      <c r="E36" s="67" t="s">
        <v>107</v>
      </c>
      <c r="F36" s="90">
        <v>21501.7</v>
      </c>
      <c r="G36" s="107"/>
      <c r="I36" s="10"/>
    </row>
    <row r="37" spans="1:9" ht="15.75" thickBot="1" x14ac:dyDescent="0.3">
      <c r="A37" s="64"/>
      <c r="B37" s="50"/>
      <c r="C37" s="65"/>
      <c r="D37" s="49"/>
      <c r="E37" s="50" t="s">
        <v>11</v>
      </c>
      <c r="F37" s="51">
        <f>SUM(F35:F36)</f>
        <v>45777.7</v>
      </c>
      <c r="G37" s="52">
        <f>C37-F37</f>
        <v>-45777.7</v>
      </c>
      <c r="I37" s="10"/>
    </row>
    <row r="38" spans="1:9" x14ac:dyDescent="0.25">
      <c r="A38" s="11" t="s">
        <v>41</v>
      </c>
      <c r="B38" s="15" t="s">
        <v>42</v>
      </c>
      <c r="C38" s="13">
        <v>854</v>
      </c>
      <c r="D38" s="66" t="s">
        <v>43</v>
      </c>
      <c r="E38" s="67" t="s">
        <v>44</v>
      </c>
      <c r="F38" s="90">
        <v>10965.72</v>
      </c>
      <c r="G38" s="16"/>
      <c r="I38" s="10"/>
    </row>
    <row r="39" spans="1:9" x14ac:dyDescent="0.25">
      <c r="A39" s="11" t="s">
        <v>45</v>
      </c>
      <c r="B39" s="15"/>
      <c r="C39" s="13"/>
      <c r="D39" s="19" t="s">
        <v>43</v>
      </c>
      <c r="E39" s="12" t="s">
        <v>46</v>
      </c>
      <c r="F39" s="86">
        <v>21416.37</v>
      </c>
      <c r="G39" s="16"/>
      <c r="I39" s="10"/>
    </row>
    <row r="40" spans="1:9" x14ac:dyDescent="0.25">
      <c r="A40" s="17"/>
      <c r="B40" s="12"/>
      <c r="C40" s="18"/>
      <c r="D40" s="19" t="s">
        <v>47</v>
      </c>
      <c r="E40" s="12" t="s">
        <v>48</v>
      </c>
      <c r="F40" s="86">
        <v>68265.78</v>
      </c>
      <c r="G40" s="20"/>
      <c r="I40" s="10"/>
    </row>
    <row r="41" spans="1:9" x14ac:dyDescent="0.25">
      <c r="A41" s="23"/>
      <c r="B41" s="24"/>
      <c r="C41" s="25"/>
      <c r="D41" s="26" t="s">
        <v>49</v>
      </c>
      <c r="E41" s="12" t="s">
        <v>10</v>
      </c>
      <c r="F41" s="86">
        <v>1764</v>
      </c>
      <c r="G41" s="68"/>
      <c r="I41" s="34"/>
    </row>
    <row r="42" spans="1:9" x14ac:dyDescent="0.25">
      <c r="A42" s="23"/>
      <c r="B42" s="24"/>
      <c r="C42" s="25"/>
      <c r="D42" s="19" t="s">
        <v>50</v>
      </c>
      <c r="E42" s="12" t="s">
        <v>51</v>
      </c>
      <c r="F42" s="86">
        <v>53600</v>
      </c>
      <c r="G42" s="68"/>
    </row>
    <row r="43" spans="1:9" x14ac:dyDescent="0.25">
      <c r="A43" s="23"/>
      <c r="B43" s="24"/>
      <c r="C43" s="25"/>
      <c r="D43" s="26" t="s">
        <v>5</v>
      </c>
      <c r="E43" s="24" t="s">
        <v>108</v>
      </c>
      <c r="F43" s="27">
        <v>4502.54</v>
      </c>
      <c r="G43" s="68"/>
    </row>
    <row r="44" spans="1:9" x14ac:dyDescent="0.25">
      <c r="A44" s="23"/>
      <c r="B44" s="24"/>
      <c r="C44" s="25"/>
      <c r="D44" s="26" t="s">
        <v>111</v>
      </c>
      <c r="E44" s="24" t="s">
        <v>98</v>
      </c>
      <c r="F44" s="27">
        <v>17021.3</v>
      </c>
      <c r="G44" s="68"/>
    </row>
    <row r="45" spans="1:9" x14ac:dyDescent="0.25">
      <c r="A45" s="23"/>
      <c r="B45" s="24"/>
      <c r="C45" s="25"/>
      <c r="D45" s="26" t="s">
        <v>52</v>
      </c>
      <c r="E45" s="24" t="s">
        <v>112</v>
      </c>
      <c r="F45" s="27">
        <v>7973.9</v>
      </c>
      <c r="G45" s="68"/>
    </row>
    <row r="46" spans="1:9" x14ac:dyDescent="0.25">
      <c r="A46" s="23"/>
      <c r="B46" s="24"/>
      <c r="C46" s="25"/>
      <c r="D46" s="26" t="s">
        <v>53</v>
      </c>
      <c r="E46" s="24" t="s">
        <v>54</v>
      </c>
      <c r="F46" s="27">
        <v>5000</v>
      </c>
      <c r="G46" s="68"/>
    </row>
    <row r="47" spans="1:9" ht="15.75" thickBot="1" x14ac:dyDescent="0.3">
      <c r="A47" s="46" t="s">
        <v>11</v>
      </c>
      <c r="B47" s="69"/>
      <c r="C47" s="70">
        <f>C38</f>
        <v>854</v>
      </c>
      <c r="D47" s="71"/>
      <c r="E47" s="69" t="s">
        <v>55</v>
      </c>
      <c r="F47" s="72">
        <f>SUM(F38:F46)</f>
        <v>190509.61</v>
      </c>
      <c r="G47" s="73">
        <f>C38-F47</f>
        <v>-189655.61</v>
      </c>
    </row>
    <row r="48" spans="1:9" ht="15.75" thickBot="1" x14ac:dyDescent="0.3">
      <c r="A48" s="64" t="s">
        <v>2</v>
      </c>
      <c r="B48" s="50"/>
      <c r="C48" s="74">
        <f>SUM(C4:C47)-C9-C25-C47</f>
        <v>1429047.8900000001</v>
      </c>
      <c r="D48" s="49"/>
      <c r="E48" s="50"/>
      <c r="F48" s="75">
        <f>SUM(F4:F47)-F8-F25-F32-F34-F37-F47</f>
        <v>2181460.7099999995</v>
      </c>
      <c r="G48" s="52">
        <f>SUM(G9:G47)</f>
        <v>-752412.81999999983</v>
      </c>
    </row>
    <row r="49" spans="3:7" x14ac:dyDescent="0.25">
      <c r="C49" s="34"/>
      <c r="F49" s="34"/>
      <c r="G49" s="34"/>
    </row>
    <row r="50" spans="3:7" x14ac:dyDescent="0.25">
      <c r="C50" s="34"/>
      <c r="F50" s="34"/>
      <c r="G50" s="34"/>
    </row>
    <row r="51" spans="3:7" x14ac:dyDescent="0.25">
      <c r="C51" s="34"/>
      <c r="F51" s="34"/>
      <c r="G51" s="34"/>
    </row>
    <row r="52" spans="3:7" x14ac:dyDescent="0.25">
      <c r="C52" s="34"/>
      <c r="F52" s="34"/>
      <c r="G52" s="34"/>
    </row>
    <row r="53" spans="3:7" x14ac:dyDescent="0.25">
      <c r="C53" s="34"/>
      <c r="F53" s="34"/>
      <c r="G53" s="34"/>
    </row>
    <row r="54" spans="3:7" x14ac:dyDescent="0.25">
      <c r="C54" s="34"/>
      <c r="F54" s="34"/>
      <c r="G54" s="34"/>
    </row>
    <row r="55" spans="3:7" x14ac:dyDescent="0.25">
      <c r="C55" s="34"/>
      <c r="F55" s="34"/>
      <c r="G55" s="34"/>
    </row>
    <row r="56" spans="3:7" x14ac:dyDescent="0.25">
      <c r="C56" s="34"/>
      <c r="F56" s="34"/>
      <c r="G56" s="34"/>
    </row>
    <row r="57" spans="3:7" x14ac:dyDescent="0.25">
      <c r="F57" s="34"/>
      <c r="G57" s="34"/>
    </row>
    <row r="58" spans="3:7" x14ac:dyDescent="0.25">
      <c r="F58" s="34"/>
      <c r="G58" s="34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tabSelected="1" zoomScaleNormal="100" workbookViewId="0">
      <selection activeCell="M34" sqref="M34:M35"/>
    </sheetView>
  </sheetViews>
  <sheetFormatPr defaultRowHeight="15" x14ac:dyDescent="0.25"/>
  <cols>
    <col min="1" max="1" width="8.5703125" customWidth="1"/>
    <col min="2" max="2" width="25.42578125" customWidth="1"/>
    <col min="3" max="3" width="7.7109375" customWidth="1"/>
    <col min="4" max="5" width="8.140625" customWidth="1"/>
    <col min="6" max="6" width="6" customWidth="1"/>
    <col min="7" max="7" width="7.42578125" customWidth="1"/>
    <col min="8" max="8" width="8" customWidth="1"/>
    <col min="9" max="9" width="8.28515625" customWidth="1"/>
    <col min="10" max="10" width="8.42578125" customWidth="1"/>
    <col min="11" max="11" width="8" customWidth="1"/>
    <col min="12" max="12" width="8.7109375" customWidth="1"/>
    <col min="13" max="13" width="10" customWidth="1"/>
    <col min="14" max="14" width="10.42578125" customWidth="1"/>
  </cols>
  <sheetData>
    <row r="1" spans="1:15" ht="16.5" thickBot="1" x14ac:dyDescent="0.3">
      <c r="A1" s="76" t="s">
        <v>103</v>
      </c>
      <c r="B1" s="76"/>
      <c r="C1" s="76"/>
      <c r="D1" s="76"/>
      <c r="E1" s="76"/>
      <c r="F1" s="76"/>
      <c r="G1" s="76"/>
      <c r="H1" s="76"/>
      <c r="I1" s="77"/>
      <c r="J1" s="77"/>
      <c r="K1" s="77"/>
      <c r="L1" s="77"/>
      <c r="M1" s="77"/>
      <c r="N1" s="77"/>
    </row>
    <row r="2" spans="1:15" ht="15.75" x14ac:dyDescent="0.25">
      <c r="A2" s="96" t="s">
        <v>56</v>
      </c>
      <c r="B2" s="97" t="s">
        <v>57</v>
      </c>
      <c r="C2" s="97" t="s">
        <v>58</v>
      </c>
      <c r="D2" s="97" t="s">
        <v>92</v>
      </c>
      <c r="E2" s="97" t="s">
        <v>93</v>
      </c>
      <c r="F2" s="97" t="s">
        <v>95</v>
      </c>
      <c r="G2" s="97" t="s">
        <v>94</v>
      </c>
      <c r="H2" s="97" t="s">
        <v>96</v>
      </c>
      <c r="I2" s="97" t="s">
        <v>91</v>
      </c>
      <c r="J2" s="97" t="s">
        <v>90</v>
      </c>
      <c r="K2" s="97" t="s">
        <v>89</v>
      </c>
      <c r="L2" s="97" t="s">
        <v>88</v>
      </c>
      <c r="M2" s="98" t="s">
        <v>102</v>
      </c>
      <c r="N2" s="77"/>
      <c r="O2" s="77"/>
    </row>
    <row r="3" spans="1:15" ht="15.75" x14ac:dyDescent="0.25">
      <c r="A3" s="99">
        <v>200101</v>
      </c>
      <c r="B3" s="78" t="s">
        <v>59</v>
      </c>
      <c r="C3" s="79">
        <v>0</v>
      </c>
      <c r="D3" s="78">
        <v>28.9831</v>
      </c>
      <c r="E3" s="78">
        <v>46.311399999999999</v>
      </c>
      <c r="F3" s="78">
        <v>50.340299999999999</v>
      </c>
      <c r="G3" s="78">
        <v>55.3874</v>
      </c>
      <c r="H3" s="78">
        <v>61.590299999999999</v>
      </c>
      <c r="I3" s="78">
        <v>66.739999999999995</v>
      </c>
      <c r="J3" s="78">
        <v>64.020600000000002</v>
      </c>
      <c r="K3" s="78">
        <v>61.4572</v>
      </c>
      <c r="L3" s="80">
        <v>64.180000000000007</v>
      </c>
      <c r="M3" s="104">
        <v>60.765999999999998</v>
      </c>
      <c r="N3" s="77"/>
      <c r="O3" s="95"/>
    </row>
    <row r="4" spans="1:15" ht="15.75" x14ac:dyDescent="0.25">
      <c r="A4" s="99">
        <v>200139</v>
      </c>
      <c r="B4" s="78" t="s">
        <v>60</v>
      </c>
      <c r="C4" s="79">
        <v>0</v>
      </c>
      <c r="D4" s="78">
        <v>16.5519</v>
      </c>
      <c r="E4" s="78">
        <v>24.537500000000001</v>
      </c>
      <c r="F4" s="78">
        <v>31.826699999999999</v>
      </c>
      <c r="G4" s="78">
        <v>29.846</v>
      </c>
      <c r="H4" s="78">
        <v>32.719499999999996</v>
      </c>
      <c r="I4" s="78">
        <v>33.611499999999999</v>
      </c>
      <c r="J4" s="78">
        <v>34.880000000000003</v>
      </c>
      <c r="K4" s="78">
        <v>35.909999999999997</v>
      </c>
      <c r="L4" s="80">
        <v>38.840000000000003</v>
      </c>
      <c r="M4" s="104">
        <v>39.049999999999997</v>
      </c>
      <c r="N4" s="77"/>
      <c r="O4" s="95"/>
    </row>
    <row r="5" spans="1:15" ht="15.75" x14ac:dyDescent="0.25">
      <c r="A5" s="99">
        <v>200102</v>
      </c>
      <c r="B5" s="78" t="s">
        <v>61</v>
      </c>
      <c r="C5" s="79">
        <v>0</v>
      </c>
      <c r="D5" s="78">
        <v>14.9376</v>
      </c>
      <c r="E5" s="78">
        <v>13.862500000000001</v>
      </c>
      <c r="F5" s="78">
        <v>6.1543999999999999</v>
      </c>
      <c r="G5" s="78">
        <v>9.4565999999999999</v>
      </c>
      <c r="H5" s="78">
        <v>12.867000000000001</v>
      </c>
      <c r="I5" s="78">
        <v>20.54</v>
      </c>
      <c r="J5" s="78">
        <v>20</v>
      </c>
      <c r="K5" s="78">
        <v>25.2</v>
      </c>
      <c r="L5" s="80">
        <v>21.7364</v>
      </c>
      <c r="M5" s="104">
        <v>24.241</v>
      </c>
      <c r="N5" s="77"/>
      <c r="O5" s="95"/>
    </row>
    <row r="6" spans="1:15" ht="15.75" x14ac:dyDescent="0.25">
      <c r="A6" s="99">
        <v>200108</v>
      </c>
      <c r="B6" s="78" t="s">
        <v>62</v>
      </c>
      <c r="C6" s="79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1.7816000000000001</v>
      </c>
      <c r="L6" s="80"/>
      <c r="M6" s="104">
        <v>0</v>
      </c>
      <c r="N6" s="77"/>
      <c r="O6" s="95"/>
    </row>
    <row r="7" spans="1:15" ht="15.75" x14ac:dyDescent="0.25">
      <c r="A7" s="99">
        <v>150110</v>
      </c>
      <c r="B7" s="78" t="s">
        <v>63</v>
      </c>
      <c r="C7" s="79" t="s">
        <v>64</v>
      </c>
      <c r="D7" s="78">
        <v>0.193</v>
      </c>
      <c r="E7" s="78">
        <v>0.316</v>
      </c>
      <c r="F7" s="78">
        <v>0.19600000000000001</v>
      </c>
      <c r="G7" s="78">
        <v>0.14000000000000001</v>
      </c>
      <c r="H7" s="78">
        <v>0.58599999999999997</v>
      </c>
      <c r="I7" s="78">
        <v>0.23699999999999999</v>
      </c>
      <c r="J7" s="78">
        <v>0.28699999999999998</v>
      </c>
      <c r="K7" s="78">
        <v>0.17399999999999999</v>
      </c>
      <c r="L7" s="81">
        <v>0.22500000000000001</v>
      </c>
      <c r="M7" s="104">
        <v>8.5000000000000006E-2</v>
      </c>
      <c r="N7" s="77"/>
      <c r="O7" s="94"/>
    </row>
    <row r="8" spans="1:15" ht="15.75" x14ac:dyDescent="0.25">
      <c r="A8" s="99">
        <v>160103</v>
      </c>
      <c r="B8" s="78" t="s">
        <v>65</v>
      </c>
      <c r="C8" s="79">
        <v>0</v>
      </c>
      <c r="D8" s="78">
        <v>2.718</v>
      </c>
      <c r="E8" s="78">
        <v>4.1310000000000002</v>
      </c>
      <c r="F8" s="78">
        <v>3.6720000000000002</v>
      </c>
      <c r="G8" s="78">
        <v>5.1479999999999997</v>
      </c>
      <c r="H8" s="78">
        <v>4.3739999999999997</v>
      </c>
      <c r="I8" s="78">
        <v>3.843</v>
      </c>
      <c r="J8" s="78">
        <v>2.92</v>
      </c>
      <c r="K8" s="78">
        <v>3.056</v>
      </c>
      <c r="L8" s="80">
        <v>3.35</v>
      </c>
      <c r="M8" s="104">
        <v>3.28</v>
      </c>
      <c r="N8" s="77"/>
      <c r="O8" s="95"/>
    </row>
    <row r="9" spans="1:15" ht="15.75" x14ac:dyDescent="0.25">
      <c r="A9" s="99">
        <v>160107</v>
      </c>
      <c r="B9" s="78" t="s">
        <v>66</v>
      </c>
      <c r="C9" s="79" t="s">
        <v>64</v>
      </c>
      <c r="D9" s="78">
        <v>0</v>
      </c>
      <c r="E9" s="78">
        <v>1E-3</v>
      </c>
      <c r="F9" s="78">
        <v>1E-3</v>
      </c>
      <c r="G9" s="78">
        <v>0</v>
      </c>
      <c r="H9" s="78">
        <v>0</v>
      </c>
      <c r="I9" s="78">
        <v>0</v>
      </c>
      <c r="J9" s="78">
        <v>0</v>
      </c>
      <c r="K9" s="78">
        <v>0.01</v>
      </c>
      <c r="L9" s="80">
        <v>1E-3</v>
      </c>
      <c r="M9" s="104">
        <v>0.02</v>
      </c>
      <c r="N9" s="77"/>
      <c r="O9" s="95"/>
    </row>
    <row r="10" spans="1:15" ht="15.75" x14ac:dyDescent="0.25">
      <c r="A10" s="99">
        <v>160507</v>
      </c>
      <c r="B10" s="78" t="s">
        <v>67</v>
      </c>
      <c r="C10" s="79" t="s">
        <v>64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2.5000000000000001E-2</v>
      </c>
      <c r="J10" s="78">
        <v>0</v>
      </c>
      <c r="K10" s="78">
        <v>5.0000000000000001E-3</v>
      </c>
      <c r="L10" s="80">
        <v>0.02</v>
      </c>
      <c r="M10" s="104">
        <v>2.1999999999999999E-2</v>
      </c>
      <c r="N10" s="77"/>
      <c r="O10" s="95"/>
    </row>
    <row r="11" spans="1:15" ht="15.75" x14ac:dyDescent="0.25">
      <c r="A11" s="99">
        <v>130507</v>
      </c>
      <c r="B11" s="78" t="s">
        <v>104</v>
      </c>
      <c r="C11" s="79" t="s">
        <v>64</v>
      </c>
      <c r="D11" s="78">
        <v>0</v>
      </c>
      <c r="E11" s="78">
        <v>0</v>
      </c>
      <c r="F11" s="78">
        <v>1E-3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80"/>
      <c r="M11" s="104">
        <v>5.0000000000000001E-3</v>
      </c>
      <c r="N11" s="77"/>
      <c r="O11" s="95"/>
    </row>
    <row r="12" spans="1:15" ht="15.75" x14ac:dyDescent="0.25">
      <c r="A12" s="99">
        <v>200110</v>
      </c>
      <c r="B12" s="78" t="s">
        <v>68</v>
      </c>
      <c r="C12" s="79">
        <v>0</v>
      </c>
      <c r="D12" s="78">
        <v>0</v>
      </c>
      <c r="E12" s="78">
        <v>0.2</v>
      </c>
      <c r="F12" s="78">
        <v>3.9660000000000002</v>
      </c>
      <c r="G12" s="78">
        <v>3.94</v>
      </c>
      <c r="H12" s="78">
        <v>3.4079999999999999</v>
      </c>
      <c r="I12" s="78">
        <v>8.1541999999999994</v>
      </c>
      <c r="J12" s="78">
        <v>7.6432000000000002</v>
      </c>
      <c r="K12" s="78">
        <v>5.5439999999999996</v>
      </c>
      <c r="L12" s="80">
        <v>6.07</v>
      </c>
      <c r="M12" s="104">
        <v>8.0860000000000003</v>
      </c>
      <c r="N12" s="77"/>
      <c r="O12" s="95"/>
    </row>
    <row r="13" spans="1:15" ht="15.75" x14ac:dyDescent="0.25">
      <c r="A13" s="99">
        <v>200125</v>
      </c>
      <c r="B13" s="78" t="s">
        <v>69</v>
      </c>
      <c r="C13" s="79">
        <v>0</v>
      </c>
      <c r="D13" s="78">
        <v>0</v>
      </c>
      <c r="E13" s="78">
        <v>0</v>
      </c>
      <c r="F13" s="78">
        <v>0</v>
      </c>
      <c r="G13" s="78">
        <v>4.3999999999999997E-2</v>
      </c>
      <c r="H13" s="78">
        <v>0</v>
      </c>
      <c r="I13" s="78">
        <v>0.107</v>
      </c>
      <c r="J13" s="78">
        <v>6.9000000000000006E-2</v>
      </c>
      <c r="K13" s="78">
        <v>0.23300000000000001</v>
      </c>
      <c r="L13" s="80">
        <v>0.49199999999999999</v>
      </c>
      <c r="M13" s="104">
        <v>0.46400000000000002</v>
      </c>
      <c r="N13" s="77"/>
      <c r="O13" s="95"/>
    </row>
    <row r="14" spans="1:15" ht="15.75" x14ac:dyDescent="0.25">
      <c r="A14" s="99">
        <v>200126</v>
      </c>
      <c r="B14" s="78" t="s">
        <v>70</v>
      </c>
      <c r="C14" s="79" t="s">
        <v>64</v>
      </c>
      <c r="D14" s="78">
        <v>0.04</v>
      </c>
      <c r="E14" s="78">
        <v>8.7999999999999995E-2</v>
      </c>
      <c r="F14" s="78">
        <v>5.3999999999999999E-2</v>
      </c>
      <c r="G14" s="78">
        <v>0.129</v>
      </c>
      <c r="H14" s="78">
        <v>6.3E-2</v>
      </c>
      <c r="I14" s="78">
        <v>0.156</v>
      </c>
      <c r="J14" s="78">
        <v>8.5000000000000006E-2</v>
      </c>
      <c r="K14" s="78">
        <v>8.7999999999999995E-2</v>
      </c>
      <c r="L14" s="80">
        <v>0.17399999999999999</v>
      </c>
      <c r="M14" s="104">
        <v>0.182</v>
      </c>
      <c r="N14" s="77"/>
      <c r="O14" s="95"/>
    </row>
    <row r="15" spans="1:15" ht="15.75" x14ac:dyDescent="0.25">
      <c r="A15" s="99">
        <v>200127</v>
      </c>
      <c r="B15" s="78" t="s">
        <v>71</v>
      </c>
      <c r="C15" s="79" t="s">
        <v>64</v>
      </c>
      <c r="D15" s="78">
        <v>0.65500000000000003</v>
      </c>
      <c r="E15" s="78">
        <v>1.385</v>
      </c>
      <c r="F15" s="78">
        <v>0.57499999999999996</v>
      </c>
      <c r="G15" s="78">
        <v>0.78</v>
      </c>
      <c r="H15" s="78">
        <v>1.675</v>
      </c>
      <c r="I15" s="78">
        <v>0.94099999999999995</v>
      </c>
      <c r="J15" s="78">
        <v>1.26</v>
      </c>
      <c r="K15" s="78">
        <v>0.61199999999999999</v>
      </c>
      <c r="L15" s="80">
        <v>1.1379999999999999</v>
      </c>
      <c r="M15" s="104">
        <v>1.9019999999999999</v>
      </c>
      <c r="N15" s="77"/>
      <c r="O15" s="95"/>
    </row>
    <row r="16" spans="1:15" ht="15.75" x14ac:dyDescent="0.25">
      <c r="A16" s="99">
        <v>200132</v>
      </c>
      <c r="B16" s="78" t="s">
        <v>72</v>
      </c>
      <c r="C16" s="79">
        <v>0</v>
      </c>
      <c r="D16" s="78">
        <v>0</v>
      </c>
      <c r="E16" s="78">
        <v>0</v>
      </c>
      <c r="F16" s="78">
        <v>4.0000000000000001E-3</v>
      </c>
      <c r="G16" s="78">
        <v>0</v>
      </c>
      <c r="H16" s="78">
        <v>1E-3</v>
      </c>
      <c r="I16" s="78">
        <v>1E-3</v>
      </c>
      <c r="J16" s="78">
        <v>4.0000000000000001E-3</v>
      </c>
      <c r="K16" s="78">
        <v>0</v>
      </c>
      <c r="L16" s="80">
        <v>1E-3</v>
      </c>
      <c r="M16" s="104">
        <v>3.0000000000000001E-3</v>
      </c>
      <c r="N16" s="77"/>
      <c r="O16" s="95"/>
    </row>
    <row r="17" spans="1:15" ht="15.75" x14ac:dyDescent="0.25">
      <c r="A17" s="99">
        <v>200114</v>
      </c>
      <c r="B17" s="78" t="s">
        <v>105</v>
      </c>
      <c r="C17" s="79" t="s">
        <v>64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80">
        <v>0</v>
      </c>
      <c r="M17" s="104">
        <v>0.01</v>
      </c>
      <c r="N17" s="77"/>
      <c r="O17" s="95"/>
    </row>
    <row r="18" spans="1:15" ht="15.75" x14ac:dyDescent="0.25">
      <c r="A18" s="99">
        <v>200140</v>
      </c>
      <c r="B18" s="78" t="s">
        <v>73</v>
      </c>
      <c r="C18" s="79">
        <v>0</v>
      </c>
      <c r="D18" s="78">
        <v>0</v>
      </c>
      <c r="E18" s="78">
        <v>0</v>
      </c>
      <c r="F18" s="78">
        <v>0.03</v>
      </c>
      <c r="G18" s="78">
        <v>0.35980000000000001</v>
      </c>
      <c r="H18" s="78">
        <v>0.72750000000000004</v>
      </c>
      <c r="I18" s="78">
        <v>0.73219999999999996</v>
      </c>
      <c r="J18" s="78">
        <v>0.83930000000000005</v>
      </c>
      <c r="K18" s="78">
        <v>0.89910000000000001</v>
      </c>
      <c r="L18" s="80">
        <v>0.9022</v>
      </c>
      <c r="M18" s="104">
        <v>1.1667000000000001</v>
      </c>
      <c r="N18" s="77"/>
      <c r="O18" s="95"/>
    </row>
    <row r="19" spans="1:15" ht="15.75" x14ac:dyDescent="0.25">
      <c r="A19" s="99">
        <v>200201</v>
      </c>
      <c r="B19" s="78" t="s">
        <v>74</v>
      </c>
      <c r="C19" s="79">
        <v>0</v>
      </c>
      <c r="D19" s="78">
        <v>0</v>
      </c>
      <c r="E19" s="78">
        <v>0.86</v>
      </c>
      <c r="F19" s="78">
        <v>16.329999999999998</v>
      </c>
      <c r="G19" s="78">
        <v>20.48</v>
      </c>
      <c r="H19" s="78">
        <v>0</v>
      </c>
      <c r="I19" s="78">
        <v>14.16</v>
      </c>
      <c r="J19" s="78">
        <v>14.09</v>
      </c>
      <c r="K19" s="78">
        <v>12.69</v>
      </c>
      <c r="L19" s="80">
        <v>14.61</v>
      </c>
      <c r="M19" s="104">
        <v>19.46</v>
      </c>
      <c r="N19" s="77"/>
      <c r="O19" s="95"/>
    </row>
    <row r="20" spans="1:15" ht="15.75" x14ac:dyDescent="0.25">
      <c r="A20" s="99">
        <v>200201</v>
      </c>
      <c r="B20" s="78" t="s">
        <v>75</v>
      </c>
      <c r="C20" s="79">
        <v>0</v>
      </c>
      <c r="D20" s="78">
        <v>0</v>
      </c>
      <c r="E20" s="78">
        <v>0</v>
      </c>
      <c r="F20" s="78">
        <v>179.4</v>
      </c>
      <c r="G20" s="78">
        <v>179.4</v>
      </c>
      <c r="H20" s="78">
        <v>18.96</v>
      </c>
      <c r="I20" s="78">
        <v>194.04</v>
      </c>
      <c r="J20" s="78">
        <v>180</v>
      </c>
      <c r="K20" s="78">
        <v>185</v>
      </c>
      <c r="L20" s="80">
        <v>220</v>
      </c>
      <c r="M20" s="104">
        <v>220</v>
      </c>
      <c r="N20" s="77"/>
      <c r="O20" s="95"/>
    </row>
    <row r="21" spans="1:15" ht="15.75" x14ac:dyDescent="0.25">
      <c r="A21" s="99">
        <v>200301</v>
      </c>
      <c r="B21" s="78" t="s">
        <v>76</v>
      </c>
      <c r="C21" s="79">
        <v>0</v>
      </c>
      <c r="D21" s="82">
        <v>341.61579999999998</v>
      </c>
      <c r="E21" s="82">
        <v>358.42669999999998</v>
      </c>
      <c r="F21" s="82">
        <v>373.85539999999997</v>
      </c>
      <c r="G21" s="82">
        <v>351.3741</v>
      </c>
      <c r="H21" s="82">
        <v>326.04610000000002</v>
      </c>
      <c r="I21" s="82">
        <v>320.83519999999999</v>
      </c>
      <c r="J21" s="82">
        <v>301.68369999999999</v>
      </c>
      <c r="K21" s="82">
        <v>311.80160000000001</v>
      </c>
      <c r="L21" s="83">
        <v>317.76130000000001</v>
      </c>
      <c r="M21" s="105">
        <v>320.28120000000001</v>
      </c>
      <c r="N21" s="77"/>
      <c r="O21" s="95"/>
    </row>
    <row r="22" spans="1:15" ht="15.75" x14ac:dyDescent="0.25">
      <c r="A22" s="99">
        <v>200303</v>
      </c>
      <c r="B22" s="78" t="s">
        <v>77</v>
      </c>
      <c r="C22" s="79">
        <v>0</v>
      </c>
      <c r="D22" s="78">
        <v>0</v>
      </c>
      <c r="E22" s="78">
        <v>1.42</v>
      </c>
      <c r="F22" s="78">
        <v>0.9</v>
      </c>
      <c r="G22" s="78">
        <v>16.899999999999999</v>
      </c>
      <c r="H22" s="78">
        <v>2.98</v>
      </c>
      <c r="I22" s="78">
        <v>11.86</v>
      </c>
      <c r="J22" s="78">
        <v>13.12</v>
      </c>
      <c r="K22" s="78">
        <v>8.4600000000000009</v>
      </c>
      <c r="L22" s="80">
        <v>8.18</v>
      </c>
      <c r="M22" s="104">
        <v>14.88</v>
      </c>
      <c r="N22" s="77"/>
      <c r="O22" s="95"/>
    </row>
    <row r="23" spans="1:15" ht="15.75" x14ac:dyDescent="0.25">
      <c r="A23" s="99">
        <v>200307</v>
      </c>
      <c r="B23" s="78" t="s">
        <v>78</v>
      </c>
      <c r="C23" s="79">
        <v>0</v>
      </c>
      <c r="D23" s="78">
        <v>70.41</v>
      </c>
      <c r="E23" s="78">
        <v>57.18</v>
      </c>
      <c r="F23" s="78">
        <v>63.89</v>
      </c>
      <c r="G23" s="78">
        <v>77.150000000000006</v>
      </c>
      <c r="H23" s="78">
        <v>108.73</v>
      </c>
      <c r="I23" s="78">
        <v>92.59</v>
      </c>
      <c r="J23" s="78">
        <v>106.15</v>
      </c>
      <c r="K23" s="78">
        <v>138.80000000000001</v>
      </c>
      <c r="L23" s="80">
        <v>109.16</v>
      </c>
      <c r="M23" s="104">
        <v>120.04</v>
      </c>
      <c r="N23" s="77"/>
      <c r="O23" s="95"/>
    </row>
    <row r="24" spans="1:15" ht="15.75" x14ac:dyDescent="0.25">
      <c r="A24" s="99">
        <v>170107</v>
      </c>
      <c r="B24" s="78" t="s">
        <v>79</v>
      </c>
      <c r="C24" s="79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24.32</v>
      </c>
      <c r="K24" s="78">
        <v>32.08</v>
      </c>
      <c r="L24" s="80">
        <v>24.24</v>
      </c>
      <c r="M24" s="104">
        <v>12.14</v>
      </c>
      <c r="N24" s="77"/>
      <c r="O24" s="95"/>
    </row>
    <row r="25" spans="1:15" ht="15.75" x14ac:dyDescent="0.25">
      <c r="A25" s="99">
        <v>170504</v>
      </c>
      <c r="B25" s="78" t="s">
        <v>80</v>
      </c>
      <c r="C25" s="79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11.94</v>
      </c>
      <c r="K25" s="78">
        <v>0</v>
      </c>
      <c r="L25" s="80"/>
      <c r="M25" s="104">
        <v>0</v>
      </c>
      <c r="N25" s="77"/>
      <c r="O25" s="95"/>
    </row>
    <row r="26" spans="1:15" ht="15.75" x14ac:dyDescent="0.25">
      <c r="A26" s="99">
        <v>80317</v>
      </c>
      <c r="B26" s="78" t="s">
        <v>81</v>
      </c>
      <c r="C26" s="79" t="s">
        <v>64</v>
      </c>
      <c r="D26" s="78">
        <v>0</v>
      </c>
      <c r="E26" s="78">
        <v>0</v>
      </c>
      <c r="F26" s="78">
        <v>5.0000000000000001E-3</v>
      </c>
      <c r="G26" s="78">
        <v>8.0000000000000002E-3</v>
      </c>
      <c r="H26" s="78">
        <v>1.2E-2</v>
      </c>
      <c r="I26" s="78">
        <v>2E-3</v>
      </c>
      <c r="J26" s="78">
        <v>0</v>
      </c>
      <c r="K26" s="78">
        <v>0</v>
      </c>
      <c r="L26" s="80"/>
      <c r="M26" s="104">
        <v>0</v>
      </c>
      <c r="N26" s="77"/>
      <c r="O26" s="95"/>
    </row>
    <row r="27" spans="1:15" ht="15.75" x14ac:dyDescent="0.25">
      <c r="A27" s="99">
        <v>80318</v>
      </c>
      <c r="B27" s="78" t="s">
        <v>82</v>
      </c>
      <c r="C27" s="79">
        <v>0</v>
      </c>
      <c r="D27" s="78">
        <v>0</v>
      </c>
      <c r="E27" s="78">
        <v>0</v>
      </c>
      <c r="F27" s="78">
        <v>3.2300000000000002E-2</v>
      </c>
      <c r="G27" s="78">
        <v>1.2E-2</v>
      </c>
      <c r="H27" s="78">
        <v>3.8399999999999997E-2</v>
      </c>
      <c r="I27" s="78">
        <v>0</v>
      </c>
      <c r="J27" s="78">
        <v>0</v>
      </c>
      <c r="K27" s="78">
        <v>6.9000000000000006E-2</v>
      </c>
      <c r="L27" s="80"/>
      <c r="M27" s="104">
        <v>0</v>
      </c>
      <c r="N27" s="77"/>
      <c r="O27" s="95"/>
    </row>
    <row r="28" spans="1:15" ht="15.75" x14ac:dyDescent="0.25">
      <c r="A28" s="99">
        <v>160601</v>
      </c>
      <c r="B28" s="78" t="s">
        <v>83</v>
      </c>
      <c r="C28" s="79" t="s">
        <v>64</v>
      </c>
      <c r="D28" s="78">
        <v>0</v>
      </c>
      <c r="E28" s="78">
        <v>0</v>
      </c>
      <c r="F28" s="78">
        <v>4.4999999999999998E-2</v>
      </c>
      <c r="G28" s="78">
        <v>0.12</v>
      </c>
      <c r="H28" s="78">
        <v>0.18</v>
      </c>
      <c r="I28" s="78">
        <v>0.09</v>
      </c>
      <c r="J28" s="78">
        <v>0</v>
      </c>
      <c r="K28" s="78">
        <v>0</v>
      </c>
      <c r="L28" s="80"/>
      <c r="M28" s="104">
        <v>0</v>
      </c>
      <c r="N28" s="77"/>
      <c r="O28" s="95"/>
    </row>
    <row r="29" spans="1:15" ht="15.75" x14ac:dyDescent="0.25">
      <c r="A29" s="99">
        <v>200119</v>
      </c>
      <c r="B29" s="78" t="s">
        <v>84</v>
      </c>
      <c r="C29" s="79" t="s">
        <v>64</v>
      </c>
      <c r="D29" s="78">
        <v>0</v>
      </c>
      <c r="E29" s="78">
        <v>0</v>
      </c>
      <c r="F29" s="78">
        <v>0</v>
      </c>
      <c r="G29" s="78">
        <v>0</v>
      </c>
      <c r="H29" s="78">
        <v>1.6E-2</v>
      </c>
      <c r="I29" s="78">
        <v>3.0000000000000001E-3</v>
      </c>
      <c r="J29" s="78">
        <v>0.04</v>
      </c>
      <c r="K29" s="78">
        <v>0</v>
      </c>
      <c r="L29" s="80">
        <v>2.1999999999999999E-2</v>
      </c>
      <c r="M29" s="104">
        <v>0.249</v>
      </c>
      <c r="N29" s="77"/>
      <c r="O29" s="95"/>
    </row>
    <row r="30" spans="1:15" ht="15.75" x14ac:dyDescent="0.25">
      <c r="A30" s="99" t="s">
        <v>85</v>
      </c>
      <c r="B30" s="78" t="s">
        <v>86</v>
      </c>
      <c r="C30" s="79">
        <v>0</v>
      </c>
      <c r="D30" s="78">
        <v>0</v>
      </c>
      <c r="E30" s="78">
        <v>0</v>
      </c>
      <c r="F30" s="78">
        <v>29.491</v>
      </c>
      <c r="G30" s="78">
        <v>21.234999999999999</v>
      </c>
      <c r="H30" s="78">
        <v>15.023</v>
      </c>
      <c r="I30" s="78">
        <v>13.14</v>
      </c>
      <c r="J30" s="78">
        <v>12.335000000000001</v>
      </c>
      <c r="K30" s="78">
        <v>6.8330000000000002</v>
      </c>
      <c r="L30" s="80"/>
      <c r="M30" s="104">
        <v>0</v>
      </c>
      <c r="N30" s="77"/>
      <c r="O30" s="95"/>
    </row>
    <row r="31" spans="1:15" ht="16.5" thickBot="1" x14ac:dyDescent="0.3">
      <c r="A31" s="100" t="s">
        <v>87</v>
      </c>
      <c r="B31" s="101"/>
      <c r="C31" s="102"/>
      <c r="D31" s="101">
        <v>500.95440000000002</v>
      </c>
      <c r="E31" s="101">
        <v>520.31410000000005</v>
      </c>
      <c r="F31" s="101">
        <v>760.76909999999998</v>
      </c>
      <c r="G31" s="101">
        <v>771.91089999999997</v>
      </c>
      <c r="H31" s="101">
        <v>589.99879999999996</v>
      </c>
      <c r="I31" s="101">
        <v>781.80809999999997</v>
      </c>
      <c r="J31" s="101">
        <v>795.68679999999995</v>
      </c>
      <c r="K31" s="101">
        <v>830.70349999999996</v>
      </c>
      <c r="L31" s="103">
        <f>SUM(L3:L30)</f>
        <v>831.10289999999998</v>
      </c>
      <c r="M31" s="103">
        <f>SUM(M3:M30)</f>
        <v>846.33289999999988</v>
      </c>
      <c r="N31" s="77"/>
      <c r="O31" s="9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2021 v Kč</vt:lpstr>
      <vt:lpstr>2021 v tunách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Svobodíci</dc:creator>
  <cp:lastModifiedBy>Svobodová</cp:lastModifiedBy>
  <cp:lastPrinted>2022-03-11T11:23:20Z</cp:lastPrinted>
  <dcterms:created xsi:type="dcterms:W3CDTF">2020-03-08T16:54:53Z</dcterms:created>
  <dcterms:modified xsi:type="dcterms:W3CDTF">2023-07-24T06:26:13Z</dcterms:modified>
</cp:coreProperties>
</file>